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3" documentId="8_{08395FEC-B698-4642-8D30-070B9551ED02}" xr6:coauthVersionLast="47" xr6:coauthVersionMax="47" xr10:uidLastSave="{2B8B27AB-5836-460B-9583-AE07CFBA113D}"/>
  <bookViews>
    <workbookView xWindow="-98" yWindow="-98" windowWidth="23236" windowHeight="13875" firstSheet="1" activeTab="5" xr2:uid="{00000000-000D-0000-FFFF-FFFF00000000}"/>
  </bookViews>
  <sheets>
    <sheet name=" " sheetId="3" r:id="rId1"/>
    <sheet name="Disclaimer" sheetId="13" r:id="rId2"/>
    <sheet name="Notes" sheetId="11" r:id="rId3"/>
    <sheet name="Occupancy_2023" sheetId="24" r:id="rId4"/>
    <sheet name="Traffic&gt;" sheetId="25" r:id="rId5"/>
    <sheet name="Feb-24" sheetId="46" r:id="rId6"/>
    <sheet name="Jan-24" sheetId="45" r:id="rId7"/>
    <sheet name="Dec-23" sheetId="44" r:id="rId8"/>
    <sheet name="Nov-23" sheetId="43" r:id="rId9"/>
    <sheet name="Oct-23" sheetId="41" r:id="rId10"/>
    <sheet name="Sep-23" sheetId="40" r:id="rId11"/>
    <sheet name="Aug-23" sheetId="38" r:id="rId12"/>
    <sheet name="July-23" sheetId="37" r:id="rId13"/>
    <sheet name="June-23" sheetId="36" r:id="rId14"/>
    <sheet name="May-23" sheetId="35" r:id="rId15"/>
    <sheet name="Apr-23" sheetId="34" r:id="rId16"/>
    <sheet name="Mar-23" sheetId="33" r:id="rId17"/>
    <sheet name="Mar-23_old structure" sheetId="32" r:id="rId18"/>
    <sheet name="Feb-23" sheetId="31" r:id="rId19"/>
    <sheet name="Jan-23" sheetId="30" r:id="rId20"/>
    <sheet name="Dec-22" sheetId="29" r:id="rId21"/>
    <sheet name="Nov-22" sheetId="28" r:id="rId22"/>
    <sheet name="Oct-22" sheetId="27" r:id="rId23"/>
    <sheet name="Sep-22" sheetId="26" r:id="rId24"/>
    <sheet name="Aug-22" sheetId="22" r:id="rId25"/>
    <sheet name="Jul-22" sheetId="21" r:id="rId26"/>
    <sheet name="Jun-22" sheetId="20" r:id="rId27"/>
    <sheet name="May-22" sheetId="19" r:id="rId28"/>
    <sheet name="Apr-22" sheetId="18" r:id="rId29"/>
    <sheet name="Mar-22" sheetId="17" r:id="rId30"/>
    <sheet name="Feb-22" sheetId="16" r:id="rId31"/>
    <sheet name="Jan-22" sheetId="15" r:id="rId32"/>
    <sheet name="Dec-21" sheetId="14" r:id="rId33"/>
    <sheet name="Nov-21" sheetId="10" r:id="rId34"/>
    <sheet name="Oct-21" sheetId="9" r:id="rId35"/>
    <sheet name="Sept-21" sheetId="1" r:id="rId36"/>
  </sheets>
  <externalReferences>
    <externalReference r:id="rId37"/>
    <externalReference r:id="rId38"/>
    <externalReference r:id="rId3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8" hidden="1">'Apr-22'!$X:$XFD</definedName>
    <definedName name="Z_5F6D01E3_9E6F_4D7F_980F_63899AF95899_.wvu.Cols" localSheetId="24" hidden="1">'Aug-22'!$X:$XFD</definedName>
    <definedName name="Z_5F6D01E3_9E6F_4D7F_980F_63899AF95899_.wvu.Cols" localSheetId="32" hidden="1">'Dec-21'!$S:$XFD</definedName>
    <definedName name="Z_5F6D01E3_9E6F_4D7F_980F_63899AF95899_.wvu.Cols" localSheetId="20" hidden="1">'Dec-22'!$X:$XFD</definedName>
    <definedName name="Z_5F6D01E3_9E6F_4D7F_980F_63899AF95899_.wvu.Cols" localSheetId="1" hidden="1">Disclaimer!$X:$XFD</definedName>
    <definedName name="Z_5F6D01E3_9E6F_4D7F_980F_63899AF95899_.wvu.Cols" localSheetId="30" hidden="1">'Feb-22'!$X:$XFD</definedName>
    <definedName name="Z_5F6D01E3_9E6F_4D7F_980F_63899AF95899_.wvu.Cols" localSheetId="31" hidden="1">'Jan-22'!$X:$XFD</definedName>
    <definedName name="Z_5F6D01E3_9E6F_4D7F_980F_63899AF95899_.wvu.Cols" localSheetId="19" hidden="1">'Jan-23'!$AC:$XFD</definedName>
    <definedName name="Z_5F6D01E3_9E6F_4D7F_980F_63899AF95899_.wvu.Cols" localSheetId="25" hidden="1">'Jul-22'!$X:$XFD</definedName>
    <definedName name="Z_5F6D01E3_9E6F_4D7F_980F_63899AF95899_.wvu.Cols" localSheetId="26" hidden="1">'Jun-22'!$X:$XFD</definedName>
    <definedName name="Z_5F6D01E3_9E6F_4D7F_980F_63899AF95899_.wvu.Cols" localSheetId="29" hidden="1">'Mar-22'!$X:$XFD</definedName>
    <definedName name="Z_5F6D01E3_9E6F_4D7F_980F_63899AF95899_.wvu.Cols" localSheetId="27" hidden="1">'May-22'!$X:$XFD</definedName>
    <definedName name="Z_5F6D01E3_9E6F_4D7F_980F_63899AF95899_.wvu.Cols" localSheetId="2" hidden="1">Notes!$S:$XFD</definedName>
    <definedName name="Z_5F6D01E3_9E6F_4D7F_980F_63899AF95899_.wvu.Cols" localSheetId="33" hidden="1">'Nov-21'!$S:$XFD</definedName>
    <definedName name="Z_5F6D01E3_9E6F_4D7F_980F_63899AF95899_.wvu.Cols" localSheetId="21" hidden="1">'Nov-22'!$X:$XFD</definedName>
    <definedName name="Z_5F6D01E3_9E6F_4D7F_980F_63899AF95899_.wvu.Cols" localSheetId="3" hidden="1">Occupancy_2023!$AF:$XFD</definedName>
    <definedName name="Z_5F6D01E3_9E6F_4D7F_980F_63899AF95899_.wvu.Cols" localSheetId="34" hidden="1">'Oct-21'!$S:$XFD</definedName>
    <definedName name="Z_5F6D01E3_9E6F_4D7F_980F_63899AF95899_.wvu.Cols" localSheetId="22" hidden="1">'Oct-22'!$X:$XFD</definedName>
    <definedName name="Z_5F6D01E3_9E6F_4D7F_980F_63899AF95899_.wvu.Cols" localSheetId="23" hidden="1">'Sep-22'!$X:$XFD</definedName>
    <definedName name="Z_5F6D01E3_9E6F_4D7F_980F_63899AF95899_.wvu.Cols" localSheetId="35"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8" hidden="1">'Apr-22'!$49:$1048576,'Apr-22'!$30:$48</definedName>
    <definedName name="Z_5F6D01E3_9E6F_4D7F_980F_63899AF95899_.wvu.Rows" localSheetId="32" hidden="1">'Dec-21'!$49:$1048576,'Dec-21'!$30:$48</definedName>
    <definedName name="Z_5F6D01E3_9E6F_4D7F_980F_63899AF95899_.wvu.Rows" localSheetId="1" hidden="1">Disclaimer!$45:$1048576,Disclaimer!$30:$44</definedName>
    <definedName name="Z_5F6D01E3_9E6F_4D7F_980F_63899AF95899_.wvu.Rows" localSheetId="30" hidden="1">'Feb-22'!$49:$1048576,'Feb-22'!$30:$48</definedName>
    <definedName name="Z_5F6D01E3_9E6F_4D7F_980F_63899AF95899_.wvu.Rows" localSheetId="31" hidden="1">'Jan-22'!$49:$1048576,'Jan-22'!$30:$48</definedName>
    <definedName name="Z_5F6D01E3_9E6F_4D7F_980F_63899AF95899_.wvu.Rows" localSheetId="26" hidden="1">'Jun-22'!$49:$1048576,'Jun-22'!$30:$48</definedName>
    <definedName name="Z_5F6D01E3_9E6F_4D7F_980F_63899AF95899_.wvu.Rows" localSheetId="29" hidden="1">'Mar-22'!$49:$1048576,'Mar-22'!$30:$48</definedName>
    <definedName name="Z_5F6D01E3_9E6F_4D7F_980F_63899AF95899_.wvu.Rows" localSheetId="27" hidden="1">'May-22'!$49:$1048576,'May-22'!$30:$48</definedName>
    <definedName name="Z_5F6D01E3_9E6F_4D7F_980F_63899AF95899_.wvu.Rows" localSheetId="2" hidden="1">Notes!$47:$1048576,Notes!$29:$46</definedName>
    <definedName name="Z_5F6D01E3_9E6F_4D7F_980F_63899AF95899_.wvu.Rows" localSheetId="33" hidden="1">'Nov-21'!$49:$1048576,'Nov-21'!$30:$48</definedName>
    <definedName name="Z_5F6D01E3_9E6F_4D7F_980F_63899AF95899_.wvu.Rows" localSheetId="34" hidden="1">'Oct-21'!$49:$1048576,'Oct-21'!$30:$48</definedName>
    <definedName name="Z_5F6D01E3_9E6F_4D7F_980F_63899AF95899_.wvu.Rows" localSheetId="35"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2" i="46" l="1"/>
  <c r="R50" i="46"/>
  <c r="R49" i="46"/>
  <c r="R47" i="46"/>
  <c r="R46" i="46"/>
  <c r="R44" i="46"/>
  <c r="R43" i="46"/>
  <c r="R41" i="46"/>
  <c r="R40" i="46"/>
  <c r="R38" i="46"/>
  <c r="R37" i="46"/>
  <c r="R50" i="45"/>
  <c r="R49" i="45"/>
  <c r="R47" i="45"/>
  <c r="R46" i="45"/>
  <c r="R44" i="45"/>
  <c r="R43" i="45"/>
  <c r="R41" i="45"/>
  <c r="R40" i="45"/>
  <c r="R38" i="45"/>
  <c r="R37" i="45"/>
  <c r="O37" i="44"/>
  <c r="V50" i="46" l="1"/>
  <c r="V49" i="46"/>
  <c r="V47" i="46"/>
  <c r="V46" i="46"/>
  <c r="V44" i="46"/>
  <c r="V43" i="46"/>
  <c r="V41" i="46"/>
  <c r="V40" i="46"/>
  <c r="V38" i="46"/>
  <c r="V37" i="46"/>
  <c r="T50" i="46" l="1"/>
  <c r="T49" i="46"/>
  <c r="T47" i="46"/>
  <c r="T46" i="46"/>
  <c r="T44" i="46"/>
  <c r="T43" i="46"/>
  <c r="T41" i="46"/>
  <c r="T38" i="46"/>
  <c r="T37" i="46"/>
  <c r="S50" i="46"/>
  <c r="S49" i="46"/>
  <c r="S47" i="46"/>
  <c r="S46" i="46"/>
  <c r="S44" i="46"/>
  <c r="S43" i="46"/>
  <c r="S41" i="46"/>
  <c r="S40" i="46"/>
  <c r="S38" i="46"/>
  <c r="S37" i="46"/>
  <c r="U37" i="46"/>
  <c r="S50" i="45"/>
  <c r="S49" i="45"/>
  <c r="S47" i="45"/>
  <c r="S46" i="45"/>
  <c r="S44" i="45"/>
  <c r="S43" i="45"/>
  <c r="S41" i="45"/>
  <c r="S40" i="45"/>
  <c r="S38" i="45"/>
  <c r="S37" i="45"/>
  <c r="T50" i="45"/>
  <c r="T49" i="45"/>
  <c r="T47" i="45"/>
  <c r="T46" i="45"/>
  <c r="T44" i="45"/>
  <c r="T43" i="45"/>
  <c r="T41" i="45"/>
  <c r="T38" i="45"/>
  <c r="T37" i="45"/>
  <c r="U50" i="45"/>
  <c r="U49" i="45"/>
  <c r="U47" i="45"/>
  <c r="U46" i="45"/>
  <c r="U44" i="45"/>
  <c r="U43" i="45"/>
  <c r="U41" i="45"/>
  <c r="U40" i="45"/>
  <c r="U38" i="45"/>
  <c r="U37" i="45"/>
  <c r="V50" i="45"/>
  <c r="V49" i="45"/>
  <c r="V47" i="45"/>
  <c r="V46" i="45"/>
  <c r="V44" i="45"/>
  <c r="V43" i="45"/>
  <c r="V41" i="45"/>
  <c r="V40" i="45"/>
  <c r="V38" i="45"/>
  <c r="V37" i="45"/>
  <c r="U50" i="46"/>
  <c r="U49" i="46"/>
  <c r="U47" i="46"/>
  <c r="U46" i="46"/>
  <c r="U44" i="46"/>
  <c r="U43" i="46"/>
  <c r="U41" i="46"/>
  <c r="U40" i="46"/>
  <c r="U38" i="46"/>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Q26" i="44"/>
  <c r="O26" i="44"/>
  <c r="Q23" i="44"/>
  <c r="P22" i="44"/>
  <c r="S20" i="44"/>
  <c r="R19" i="44"/>
  <c r="P19" i="44"/>
  <c r="O17" i="44"/>
  <c r="R16" i="44"/>
  <c r="Q14" i="44"/>
  <c r="AA52" i="44"/>
  <c r="Z52" i="44"/>
  <c r="Y52" i="44"/>
  <c r="AA51" i="44"/>
  <c r="Z51" i="44"/>
  <c r="Y51" i="44"/>
  <c r="X51" i="44"/>
  <c r="J50" i="44"/>
  <c r="S50" i="44" s="1"/>
  <c r="F47" i="44"/>
  <c r="O47" i="44" s="1"/>
  <c r="X52" i="44"/>
  <c r="F38" i="44"/>
  <c r="O38" i="44" s="1"/>
  <c r="O33" i="44"/>
  <c r="S26" i="44"/>
  <c r="M26" i="44"/>
  <c r="H50" i="44"/>
  <c r="Q50" i="44" s="1"/>
  <c r="G50" i="44"/>
  <c r="P50" i="44" s="1"/>
  <c r="N26" i="44"/>
  <c r="M25" i="44"/>
  <c r="J49" i="44"/>
  <c r="S49" i="44" s="1"/>
  <c r="R25" i="44"/>
  <c r="H49" i="44"/>
  <c r="Q49" i="44" s="1"/>
  <c r="K25" i="44"/>
  <c r="L25" i="44"/>
  <c r="M23" i="44"/>
  <c r="S23" i="44"/>
  <c r="R23" i="44"/>
  <c r="H47" i="44"/>
  <c r="Q47" i="44" s="1"/>
  <c r="G47" i="44"/>
  <c r="P47" i="44" s="1"/>
  <c r="O23" i="44"/>
  <c r="S22" i="44"/>
  <c r="I46" i="44"/>
  <c r="R46" i="44" s="1"/>
  <c r="L22" i="44"/>
  <c r="K22" i="44"/>
  <c r="J44" i="44"/>
  <c r="S44" i="44" s="1"/>
  <c r="M20" i="44"/>
  <c r="H44" i="44"/>
  <c r="Q44" i="44" s="1"/>
  <c r="G44" i="44"/>
  <c r="P44" i="44" s="1"/>
  <c r="N20" i="44"/>
  <c r="M19" i="44"/>
  <c r="J43" i="44"/>
  <c r="S43" i="44" s="1"/>
  <c r="I43" i="44"/>
  <c r="R43" i="44" s="1"/>
  <c r="Q19" i="44"/>
  <c r="K19" i="44"/>
  <c r="F43" i="44"/>
  <c r="O43" i="44" s="1"/>
  <c r="AA28" i="44"/>
  <c r="K17" i="44"/>
  <c r="S17" i="44"/>
  <c r="I41" i="44"/>
  <c r="R41" i="44" s="1"/>
  <c r="Q17" i="44"/>
  <c r="G41" i="44"/>
  <c r="P41" i="44" s="1"/>
  <c r="F41" i="44"/>
  <c r="O41" i="44" s="1"/>
  <c r="Y27" i="44"/>
  <c r="J40" i="44"/>
  <c r="S40" i="44" s="1"/>
  <c r="I40" i="44"/>
  <c r="R40" i="44" s="1"/>
  <c r="H40" i="44"/>
  <c r="P16" i="44"/>
  <c r="K16" i="44"/>
  <c r="Z28" i="44"/>
  <c r="Y28" i="44"/>
  <c r="X28" i="44"/>
  <c r="J28" i="44"/>
  <c r="R14" i="44"/>
  <c r="H28" i="44"/>
  <c r="G38" i="44"/>
  <c r="P38" i="44" s="1"/>
  <c r="O14" i="44"/>
  <c r="AA27" i="44"/>
  <c r="Z27" i="44"/>
  <c r="X27" i="44"/>
  <c r="M13" i="44"/>
  <c r="J37" i="44"/>
  <c r="S37" i="44" s="1"/>
  <c r="I37" i="44"/>
  <c r="R37" i="44" s="1"/>
  <c r="G27" i="44"/>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P16" i="43"/>
  <c r="O16" i="43"/>
  <c r="W16" i="43" s="1"/>
  <c r="S14" i="43"/>
  <c r="R14" i="43"/>
  <c r="Q14" i="43"/>
  <c r="P14" i="43"/>
  <c r="O14" i="43"/>
  <c r="S13" i="43"/>
  <c r="R13" i="43"/>
  <c r="Q13" i="43"/>
  <c r="P13" i="43"/>
  <c r="O13" i="43"/>
  <c r="P50" i="43"/>
  <c r="S49" i="43"/>
  <c r="S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O24" i="38"/>
  <c r="X13" i="46" l="1"/>
  <c r="K37" i="46"/>
  <c r="AB27" i="46"/>
  <c r="AB28" i="46"/>
  <c r="G46" i="46"/>
  <c r="S27" i="46"/>
  <c r="H49" i="46"/>
  <c r="X49" i="46" s="1"/>
  <c r="O43" i="46"/>
  <c r="Z13" i="46"/>
  <c r="K40" i="46"/>
  <c r="AA40" i="46" s="1"/>
  <c r="J44" i="46"/>
  <c r="Z44" i="46" s="1"/>
  <c r="Z20" i="46"/>
  <c r="O16" i="46"/>
  <c r="J40" i="46"/>
  <c r="Z40" i="46" s="1"/>
  <c r="I49" i="46"/>
  <c r="Y49" i="46" s="1"/>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X40" i="46"/>
  <c r="AA19" i="46"/>
  <c r="AA13" i="46"/>
  <c r="AA16" i="46"/>
  <c r="H41" i="46"/>
  <c r="AA44" i="46"/>
  <c r="Y44" i="46"/>
  <c r="X44" i="46"/>
  <c r="M22" i="46"/>
  <c r="Q27" i="46"/>
  <c r="L22" i="46"/>
  <c r="P22" i="46"/>
  <c r="F46" i="46"/>
  <c r="Z49" i="46"/>
  <c r="AA49" i="46"/>
  <c r="X25" i="46"/>
  <c r="AA50" i="46"/>
  <c r="Z50" i="46"/>
  <c r="Y50" i="46"/>
  <c r="X50"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AA50" i="45"/>
  <c r="Z40" i="45"/>
  <c r="P44" i="45"/>
  <c r="X13" i="45"/>
  <c r="X49" i="45"/>
  <c r="M49" i="45"/>
  <c r="T20" i="45"/>
  <c r="Y20" i="45" s="1"/>
  <c r="T14" i="45"/>
  <c r="I28" i="45"/>
  <c r="U20" i="45"/>
  <c r="Z20" i="45" s="1"/>
  <c r="M22" i="45"/>
  <c r="L22" i="45"/>
  <c r="P22" i="45"/>
  <c r="F46" i="45"/>
  <c r="Q22" i="45"/>
  <c r="Y49" i="45"/>
  <c r="K27" i="45"/>
  <c r="P43" i="45"/>
  <c r="O43" i="45"/>
  <c r="Z49" i="45"/>
  <c r="W13" i="45"/>
  <c r="Z13" i="45"/>
  <c r="U52" i="45"/>
  <c r="X40" i="45"/>
  <c r="AA40"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V52" i="45" s="1"/>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AA44" i="45"/>
  <c r="Z44" i="45"/>
  <c r="Y44" i="45"/>
  <c r="X44" i="45"/>
  <c r="H50" i="45"/>
  <c r="S26" i="45"/>
  <c r="J28" i="45"/>
  <c r="I38" i="45"/>
  <c r="Z50" i="45"/>
  <c r="Y50" i="45"/>
  <c r="X50"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Q46" i="44" s="1"/>
  <c r="M17" i="44"/>
  <c r="K23" i="44"/>
  <c r="H38" i="44"/>
  <c r="J46" i="44"/>
  <c r="S46" i="44" s="1"/>
  <c r="P14" i="44"/>
  <c r="T14" i="44" s="1"/>
  <c r="S16" i="44"/>
  <c r="O22" i="44"/>
  <c r="T22" i="44" s="1"/>
  <c r="P26" i="44"/>
  <c r="J38" i="44"/>
  <c r="S38" i="44" s="1"/>
  <c r="L13" i="44"/>
  <c r="O13" i="44"/>
  <c r="P17" i="44"/>
  <c r="S19" i="44"/>
  <c r="Q22" i="44"/>
  <c r="O25" i="44"/>
  <c r="U25" i="44" s="1"/>
  <c r="R26" i="44"/>
  <c r="N14" i="44"/>
  <c r="N16" i="44"/>
  <c r="H41" i="44"/>
  <c r="Q41" i="44" s="1"/>
  <c r="J47" i="44"/>
  <c r="S47" i="44" s="1"/>
  <c r="W47" i="44" s="1"/>
  <c r="P13" i="44"/>
  <c r="S14" i="44"/>
  <c r="W14" i="44" s="1"/>
  <c r="O20" i="44"/>
  <c r="O28" i="44" s="1"/>
  <c r="R22" i="44"/>
  <c r="P25" i="44"/>
  <c r="H27" i="44"/>
  <c r="J41" i="44"/>
  <c r="S41" i="44" s="1"/>
  <c r="F49" i="44"/>
  <c r="O49" i="44" s="1"/>
  <c r="Q13" i="44"/>
  <c r="O16" i="44"/>
  <c r="W16" i="44" s="1"/>
  <c r="R17" i="44"/>
  <c r="P20" i="44"/>
  <c r="Q25" i="44"/>
  <c r="N22" i="44"/>
  <c r="G43" i="44"/>
  <c r="P43" i="44" s="1"/>
  <c r="R13" i="44"/>
  <c r="R27" i="44" s="1"/>
  <c r="Q20" i="44"/>
  <c r="Q28" i="44" s="1"/>
  <c r="M14" i="44"/>
  <c r="F50" i="44"/>
  <c r="O50" i="44" s="1"/>
  <c r="S13" i="44"/>
  <c r="O19" i="44"/>
  <c r="R20" i="44"/>
  <c r="P23" i="44"/>
  <c r="T23" i="44" s="1"/>
  <c r="S25" i="44"/>
  <c r="U19" i="44"/>
  <c r="N43" i="44"/>
  <c r="M43" i="44"/>
  <c r="K43" i="44"/>
  <c r="U47" i="44"/>
  <c r="T47" i="44"/>
  <c r="V14" i="44"/>
  <c r="S51" i="44"/>
  <c r="N41" i="44"/>
  <c r="M41" i="44"/>
  <c r="L41" i="44"/>
  <c r="K41" i="44"/>
  <c r="G52" i="44"/>
  <c r="P52" i="44"/>
  <c r="W23" i="44"/>
  <c r="V23" i="44"/>
  <c r="U23" i="44"/>
  <c r="J52" i="44"/>
  <c r="W26" i="44"/>
  <c r="I27" i="44"/>
  <c r="N13" i="44"/>
  <c r="L17" i="44"/>
  <c r="N19" i="44"/>
  <c r="V19" i="44"/>
  <c r="L23" i="44"/>
  <c r="N25" i="44"/>
  <c r="V25" i="44"/>
  <c r="T26" i="44"/>
  <c r="J27" i="44"/>
  <c r="I38" i="44"/>
  <c r="R38" i="44" s="1"/>
  <c r="F40" i="44"/>
  <c r="O40" i="44" s="1"/>
  <c r="H43" i="44"/>
  <c r="Q43" i="44" s="1"/>
  <c r="F44" i="44"/>
  <c r="O44" i="44" s="1"/>
  <c r="I47" i="44"/>
  <c r="G49" i="44"/>
  <c r="P49" i="44" s="1"/>
  <c r="W13" i="44"/>
  <c r="G40" i="44"/>
  <c r="P40" i="44" s="1"/>
  <c r="L16" i="44"/>
  <c r="N17" i="44"/>
  <c r="V20" i="44"/>
  <c r="N23" i="44"/>
  <c r="V26" i="44"/>
  <c r="F28" i="44"/>
  <c r="F37" i="44"/>
  <c r="K38" i="44"/>
  <c r="S52" i="44"/>
  <c r="K47" i="44"/>
  <c r="I49" i="44"/>
  <c r="R49" i="44" s="1"/>
  <c r="R51" i="44" s="1"/>
  <c r="K14" i="44"/>
  <c r="M16" i="44"/>
  <c r="K20" i="44"/>
  <c r="M22" i="44"/>
  <c r="K26" i="44"/>
  <c r="G28" i="44"/>
  <c r="G37" i="44"/>
  <c r="P37" i="44" s="1"/>
  <c r="L38" i="44"/>
  <c r="I44" i="44"/>
  <c r="R44" i="44" s="1"/>
  <c r="F46" i="44"/>
  <c r="O46" i="44" s="1"/>
  <c r="L47" i="44"/>
  <c r="L14" i="44"/>
  <c r="L20" i="44"/>
  <c r="L26" i="44"/>
  <c r="F27" i="44"/>
  <c r="H37" i="44"/>
  <c r="Q37" i="44" s="1"/>
  <c r="G46" i="44"/>
  <c r="P46" i="44" s="1"/>
  <c r="M47" i="44"/>
  <c r="I50" i="44"/>
  <c r="R50" i="44" s="1"/>
  <c r="K13" i="44"/>
  <c r="U26" i="44"/>
  <c r="I28" i="44"/>
  <c r="N38" i="44"/>
  <c r="U14" i="44"/>
  <c r="L19"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J51" i="46" l="1"/>
  <c r="S28" i="46"/>
  <c r="X27" i="46"/>
  <c r="I51" i="46"/>
  <c r="AA47" i="46"/>
  <c r="Z47" i="46"/>
  <c r="Y47" i="46"/>
  <c r="X47" i="46"/>
  <c r="M46" i="46"/>
  <c r="L46" i="46"/>
  <c r="P46" i="46"/>
  <c r="O46" i="46"/>
  <c r="N46" i="46"/>
  <c r="U27" i="46"/>
  <c r="Z27" i="46" s="1"/>
  <c r="Z16" i="46"/>
  <c r="T28" i="46"/>
  <c r="P47" i="46"/>
  <c r="O47" i="46"/>
  <c r="N47" i="46"/>
  <c r="M47" i="46"/>
  <c r="L47" i="46"/>
  <c r="M27" i="46"/>
  <c r="P27" i="46"/>
  <c r="O27" i="46"/>
  <c r="N27" i="46"/>
  <c r="L27" i="46"/>
  <c r="Z38" i="46"/>
  <c r="AA38" i="46"/>
  <c r="Y38" i="46"/>
  <c r="AA17" i="46"/>
  <c r="Z17" i="46"/>
  <c r="Y17" i="46"/>
  <c r="X17" i="46"/>
  <c r="W17" i="46"/>
  <c r="N28" i="46"/>
  <c r="M28" i="46"/>
  <c r="L28" i="46"/>
  <c r="P28" i="46"/>
  <c r="O28" i="46"/>
  <c r="P44" i="46"/>
  <c r="O44" i="46"/>
  <c r="N44" i="46"/>
  <c r="M44" i="46"/>
  <c r="L44" i="46"/>
  <c r="U51" i="46"/>
  <c r="R27" i="46"/>
  <c r="W27" i="46" s="1"/>
  <c r="P40" i="46"/>
  <c r="O40" i="46"/>
  <c r="N40" i="46"/>
  <c r="M40" i="46"/>
  <c r="L40" i="46"/>
  <c r="N49" i="46"/>
  <c r="AA26" i="46"/>
  <c r="X26" i="46"/>
  <c r="Z26" i="46"/>
  <c r="Y26" i="46"/>
  <c r="W26" i="46"/>
  <c r="L41" i="46"/>
  <c r="M38" i="46"/>
  <c r="L38" i="46"/>
  <c r="P38" i="46"/>
  <c r="O38" i="46"/>
  <c r="F52" i="46"/>
  <c r="N38" i="46"/>
  <c r="S51" i="46"/>
  <c r="H51" i="46"/>
  <c r="K51" i="46"/>
  <c r="V51" i="46"/>
  <c r="V27" i="46"/>
  <c r="AA27" i="46" s="1"/>
  <c r="P50" i="46"/>
  <c r="O50" i="46"/>
  <c r="N50" i="46"/>
  <c r="M50" i="46"/>
  <c r="L50" i="46"/>
  <c r="S52" i="46"/>
  <c r="H52" i="46"/>
  <c r="M37" i="46"/>
  <c r="P37" i="46"/>
  <c r="O37" i="46"/>
  <c r="N37" i="46"/>
  <c r="L37" i="46"/>
  <c r="F51" i="46"/>
  <c r="V28" i="46"/>
  <c r="R28" i="46"/>
  <c r="AA14" i="46"/>
  <c r="X14" i="46"/>
  <c r="Z14" i="46"/>
  <c r="Y14" i="46"/>
  <c r="Q28" i="46"/>
  <c r="W14" i="46"/>
  <c r="G51" i="46"/>
  <c r="V52" i="46"/>
  <c r="J52" i="46"/>
  <c r="T52" i="46"/>
  <c r="I52" i="46"/>
  <c r="X43" i="46"/>
  <c r="AA43" i="46"/>
  <c r="Z43" i="46"/>
  <c r="Y43" i="46"/>
  <c r="AA22" i="46"/>
  <c r="Y22" i="46"/>
  <c r="Z22" i="46"/>
  <c r="X22" i="46"/>
  <c r="W22" i="46"/>
  <c r="M43" i="46"/>
  <c r="T27" i="46"/>
  <c r="Y27" i="46" s="1"/>
  <c r="Y13" i="46"/>
  <c r="G52" i="46"/>
  <c r="Z37" i="46"/>
  <c r="R51" i="46"/>
  <c r="X37" i="46"/>
  <c r="AA46" i="46"/>
  <c r="Z46" i="46"/>
  <c r="Y46" i="46"/>
  <c r="X46" i="46"/>
  <c r="U52" i="46"/>
  <c r="R51" i="45"/>
  <c r="T13" i="44"/>
  <c r="W22" i="44"/>
  <c r="Z46" i="45"/>
  <c r="Y46" i="45"/>
  <c r="U22" i="44"/>
  <c r="X46" i="45"/>
  <c r="AA46" i="45"/>
  <c r="F51" i="45"/>
  <c r="O41" i="45"/>
  <c r="R28" i="45"/>
  <c r="P41" i="45"/>
  <c r="G51" i="45"/>
  <c r="L51" i="45" s="1"/>
  <c r="M43" i="45"/>
  <c r="S28" i="45"/>
  <c r="V27" i="45"/>
  <c r="R27" i="45"/>
  <c r="I51" i="45"/>
  <c r="N51" i="45" s="1"/>
  <c r="N37" i="45"/>
  <c r="Z43" i="45"/>
  <c r="Y43" i="45"/>
  <c r="AA43" i="45"/>
  <c r="X43" i="45"/>
  <c r="Z25" i="45"/>
  <c r="N28" i="45"/>
  <c r="M28" i="45"/>
  <c r="L28" i="45"/>
  <c r="O28" i="45"/>
  <c r="P28" i="45"/>
  <c r="AA49" i="45"/>
  <c r="P49" i="45"/>
  <c r="K52" i="45"/>
  <c r="U51" i="45"/>
  <c r="Y16" i="45"/>
  <c r="X16" i="45"/>
  <c r="W16" i="45"/>
  <c r="AA16" i="45"/>
  <c r="Z16" i="45"/>
  <c r="Q27" i="45"/>
  <c r="S27" i="45"/>
  <c r="AA14" i="45"/>
  <c r="Z14" i="45"/>
  <c r="Q28" i="45"/>
  <c r="W14" i="45"/>
  <c r="Y14" i="45"/>
  <c r="X14" i="45"/>
  <c r="AA26" i="45"/>
  <c r="Z26" i="45"/>
  <c r="W26" i="45"/>
  <c r="X26" i="45"/>
  <c r="Y26" i="45"/>
  <c r="O40" i="45"/>
  <c r="N40" i="45"/>
  <c r="M40" i="45"/>
  <c r="L40" i="45"/>
  <c r="P40" i="45"/>
  <c r="T52" i="45"/>
  <c r="I52" i="45"/>
  <c r="Z47" i="45"/>
  <c r="Y47" i="45"/>
  <c r="X47" i="45"/>
  <c r="AA47" i="45"/>
  <c r="J51" i="45"/>
  <c r="O51" i="45" s="1"/>
  <c r="T28" i="45"/>
  <c r="AA22" i="45"/>
  <c r="X22" i="45"/>
  <c r="Z22" i="45"/>
  <c r="Y22" i="45"/>
  <c r="W22" i="45"/>
  <c r="G52" i="45"/>
  <c r="L38" i="45"/>
  <c r="O38" i="45"/>
  <c r="F52" i="45"/>
  <c r="N38" i="45"/>
  <c r="P38" i="45"/>
  <c r="M38" i="45"/>
  <c r="AA41" i="45"/>
  <c r="Z41" i="45"/>
  <c r="Y41" i="45"/>
  <c r="X41" i="45"/>
  <c r="S51" i="45"/>
  <c r="M37" i="45"/>
  <c r="H51" i="45"/>
  <c r="M51" i="45" s="1"/>
  <c r="P47" i="45"/>
  <c r="O47" i="45"/>
  <c r="N47" i="45"/>
  <c r="M47" i="45"/>
  <c r="L47" i="45"/>
  <c r="P27" i="45"/>
  <c r="O27" i="45"/>
  <c r="L27" i="45"/>
  <c r="N27" i="45"/>
  <c r="M27" i="45"/>
  <c r="S52" i="45"/>
  <c r="H52" i="45"/>
  <c r="L41" i="45"/>
  <c r="Z23" i="45"/>
  <c r="Y23" i="45"/>
  <c r="X23" i="45"/>
  <c r="AA23" i="45"/>
  <c r="W23" i="45"/>
  <c r="Z37" i="45"/>
  <c r="X37" i="45"/>
  <c r="L46" i="45"/>
  <c r="O46" i="45"/>
  <c r="N46" i="45"/>
  <c r="P46" i="45"/>
  <c r="M46" i="45"/>
  <c r="K51" i="45"/>
  <c r="P51" i="45" s="1"/>
  <c r="V51" i="45"/>
  <c r="T27" i="45"/>
  <c r="Y13" i="45"/>
  <c r="U28" i="45"/>
  <c r="P50" i="45"/>
  <c r="O50" i="45"/>
  <c r="N50" i="45"/>
  <c r="M50" i="45"/>
  <c r="L50" i="45"/>
  <c r="J52" i="45"/>
  <c r="L43" i="45"/>
  <c r="W20" i="44"/>
  <c r="W25" i="44"/>
  <c r="L50" i="44"/>
  <c r="K50" i="44"/>
  <c r="F52" i="44"/>
  <c r="N52" i="44" s="1"/>
  <c r="N50" i="44"/>
  <c r="T20" i="44"/>
  <c r="T25" i="44"/>
  <c r="W19" i="44"/>
  <c r="V22" i="44"/>
  <c r="M50" i="44"/>
  <c r="J51" i="44"/>
  <c r="U20" i="44"/>
  <c r="T19" i="44"/>
  <c r="H52" i="44"/>
  <c r="Q38" i="44"/>
  <c r="Q52" i="44" s="1"/>
  <c r="M49" i="44"/>
  <c r="V13" i="44"/>
  <c r="I51" i="44"/>
  <c r="L49" i="44"/>
  <c r="V16" i="44"/>
  <c r="T16" i="44"/>
  <c r="O27" i="44"/>
  <c r="V27" i="44" s="1"/>
  <c r="L43" i="44"/>
  <c r="N47" i="44"/>
  <c r="R47" i="44"/>
  <c r="V47" i="44" s="1"/>
  <c r="N49" i="44"/>
  <c r="S27" i="44"/>
  <c r="H51" i="44"/>
  <c r="K52" i="44"/>
  <c r="S28" i="44"/>
  <c r="W28" i="44" s="1"/>
  <c r="L44" i="44"/>
  <c r="K44" i="44"/>
  <c r="N44" i="44"/>
  <c r="M44" i="44"/>
  <c r="P28" i="44"/>
  <c r="T28" i="44" s="1"/>
  <c r="T38" i="44"/>
  <c r="F51" i="44"/>
  <c r="N37" i="44"/>
  <c r="M37" i="44"/>
  <c r="L37" i="44"/>
  <c r="K37" i="44"/>
  <c r="U28" i="44"/>
  <c r="N27" i="44"/>
  <c r="M27" i="44"/>
  <c r="L27" i="44"/>
  <c r="K27" i="44"/>
  <c r="K49" i="44"/>
  <c r="N46" i="44"/>
  <c r="M46" i="44"/>
  <c r="L46" i="44"/>
  <c r="K46" i="44"/>
  <c r="U13" i="44"/>
  <c r="N28" i="44"/>
  <c r="M28" i="44"/>
  <c r="L28" i="44"/>
  <c r="K28" i="44"/>
  <c r="L40" i="44"/>
  <c r="K40" i="44"/>
  <c r="N40" i="44"/>
  <c r="M40" i="44"/>
  <c r="V43" i="44"/>
  <c r="U43" i="44"/>
  <c r="T43" i="44"/>
  <c r="W43" i="44"/>
  <c r="W38" i="44"/>
  <c r="W50" i="44"/>
  <c r="V50" i="44"/>
  <c r="U50" i="44"/>
  <c r="T50" i="44"/>
  <c r="R28" i="44"/>
  <c r="V28" i="44" s="1"/>
  <c r="I52" i="44"/>
  <c r="M38" i="44"/>
  <c r="G51" i="44"/>
  <c r="P51" i="44"/>
  <c r="W17" i="44"/>
  <c r="V17" i="44"/>
  <c r="U17" i="44"/>
  <c r="T17" i="44"/>
  <c r="P27" i="44"/>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K50" i="43"/>
  <c r="L50" i="43"/>
  <c r="N50" i="43"/>
  <c r="M50" i="43"/>
  <c r="M43" i="43"/>
  <c r="K37" i="43"/>
  <c r="F51" i="43"/>
  <c r="N37" i="43"/>
  <c r="M37" i="43"/>
  <c r="L37" i="43"/>
  <c r="U49" i="43"/>
  <c r="T49" i="43"/>
  <c r="V49" i="43"/>
  <c r="W49" i="43"/>
  <c r="V14" i="43"/>
  <c r="V13" i="43"/>
  <c r="H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Y37" i="46" l="1"/>
  <c r="AA41" i="46"/>
  <c r="Z41" i="46"/>
  <c r="Y41" i="46"/>
  <c r="X41" i="46"/>
  <c r="Z28" i="46"/>
  <c r="AA28" i="46"/>
  <c r="Y28" i="46"/>
  <c r="X28" i="46"/>
  <c r="W28" i="46"/>
  <c r="AA51" i="46"/>
  <c r="Z51" i="46"/>
  <c r="X51" i="46"/>
  <c r="M51" i="46"/>
  <c r="L51" i="46"/>
  <c r="P51" i="46"/>
  <c r="O51" i="46"/>
  <c r="N51" i="46"/>
  <c r="M52" i="46"/>
  <c r="L52" i="46"/>
  <c r="P52" i="46"/>
  <c r="O52" i="46"/>
  <c r="N52" i="46"/>
  <c r="AA37" i="46"/>
  <c r="X38" i="46"/>
  <c r="T27" i="44"/>
  <c r="M52" i="44"/>
  <c r="W27" i="44"/>
  <c r="AA51" i="45"/>
  <c r="X51" i="45"/>
  <c r="Z51" i="45"/>
  <c r="L52" i="45"/>
  <c r="O52" i="45"/>
  <c r="N52" i="45"/>
  <c r="P52" i="45"/>
  <c r="M52" i="45"/>
  <c r="Y37" i="45"/>
  <c r="Y28" i="45"/>
  <c r="AA28" i="45"/>
  <c r="Z28" i="45"/>
  <c r="X28" i="45"/>
  <c r="W28" i="45"/>
  <c r="AA37" i="45"/>
  <c r="Y27" i="45"/>
  <c r="X27" i="45"/>
  <c r="W27" i="45"/>
  <c r="Z27" i="45"/>
  <c r="AA27" i="45"/>
  <c r="R52" i="45"/>
  <c r="AA38" i="45"/>
  <c r="Y38" i="45"/>
  <c r="X38" i="45"/>
  <c r="Z38" i="45"/>
  <c r="U38" i="44"/>
  <c r="L52" i="44"/>
  <c r="T40" i="44"/>
  <c r="W40" i="44"/>
  <c r="V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W40" i="43"/>
  <c r="V40" i="43"/>
  <c r="W46" i="43"/>
  <c r="V46" i="43"/>
  <c r="U46" i="43"/>
  <c r="T46" i="43"/>
  <c r="AA52" i="46" l="1"/>
  <c r="Z52" i="46"/>
  <c r="Y52" i="46"/>
  <c r="X52" i="46"/>
  <c r="AA52" i="45"/>
  <c r="Y52" i="45"/>
  <c r="X52" i="45"/>
  <c r="Z52" i="45"/>
  <c r="W51" i="44"/>
  <c r="V51" i="44"/>
  <c r="T51" i="44"/>
  <c r="W52" i="44"/>
  <c r="V52" i="44"/>
  <c r="U52" i="44"/>
  <c r="T52" i="44"/>
  <c r="W52" i="43"/>
  <c r="V52" i="43"/>
  <c r="U52" i="43"/>
  <c r="T52" i="43"/>
  <c r="W51" i="43"/>
  <c r="V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9" i="41"/>
  <c r="T49" i="41"/>
  <c r="W49" i="41"/>
  <c r="V49" i="41"/>
  <c r="T46" i="41"/>
  <c r="W46" i="41"/>
  <c r="V46" i="41"/>
  <c r="U46" i="41"/>
  <c r="P51" i="40"/>
  <c r="W27" i="40"/>
  <c r="V27" i="40"/>
  <c r="T27" i="40"/>
  <c r="S52" i="40"/>
  <c r="W38" i="40"/>
  <c r="T40" i="40"/>
  <c r="W40" i="40"/>
  <c r="V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V40" i="38"/>
  <c r="T44" i="38"/>
  <c r="W44" i="38"/>
  <c r="U44" i="38"/>
  <c r="V44" i="38"/>
  <c r="W46" i="38"/>
  <c r="V46" i="38"/>
  <c r="U46" i="38"/>
  <c r="T46" i="38"/>
  <c r="W50" i="38"/>
  <c r="V50" i="38"/>
  <c r="T50" i="38"/>
  <c r="U50" i="38"/>
  <c r="V38" i="38"/>
  <c r="W38" i="38"/>
  <c r="O51" i="38"/>
  <c r="W37" i="38"/>
  <c r="V37" i="38"/>
  <c r="U37" i="38"/>
  <c r="T37" i="38"/>
  <c r="W27" i="38"/>
  <c r="V27" i="38"/>
  <c r="T27" i="38"/>
  <c r="X52" i="33"/>
  <c r="X51" i="33"/>
  <c r="X44" i="33"/>
  <c r="T51" i="41" l="1"/>
  <c r="W51" i="41"/>
  <c r="V51" i="41"/>
  <c r="W52" i="41"/>
  <c r="V52" i="41"/>
  <c r="U52" i="41"/>
  <c r="T52" i="41"/>
  <c r="W51" i="40"/>
  <c r="V51" i="40"/>
  <c r="T51" i="40"/>
  <c r="W52" i="40"/>
  <c r="V52" i="40"/>
  <c r="U52" i="40"/>
  <c r="T52" i="40"/>
  <c r="W51" i="38"/>
  <c r="V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Q40" i="38"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Q40" i="40" l="1"/>
  <c r="Q51" i="38"/>
  <c r="U51" i="38" s="1"/>
  <c r="U40" i="38"/>
  <c r="U49" i="37"/>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Q40" i="41" l="1"/>
  <c r="Q51" i="40"/>
  <c r="U51" i="40" s="1"/>
  <c r="U40" i="40"/>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N20" i="32" l="1"/>
  <c r="Q40" i="43"/>
  <c r="Q51" i="41"/>
  <c r="U51" i="41" s="1"/>
  <c r="U40" i="41"/>
  <c r="W52" i="38"/>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Q40" i="44" l="1"/>
  <c r="Q51" i="43"/>
  <c r="U51" i="43" s="1"/>
  <c r="U40" i="43"/>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T40" i="45" l="1"/>
  <c r="Q51" i="44"/>
  <c r="U51" i="44" s="1"/>
  <c r="U40" i="44"/>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2" l="1"/>
  <c r="T40" i="46"/>
  <c r="Y40" i="45"/>
  <c r="T51" i="45"/>
  <c r="Y51" i="45" s="1"/>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Y40" i="46" l="1"/>
  <c r="T51" i="46"/>
  <c r="Y51" i="46" s="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D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Q16" i="40" l="1"/>
  <c r="Q27" i="38"/>
  <c r="U27" i="38" s="1"/>
  <c r="U16" i="38"/>
  <c r="T20" i="36"/>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Q16" i="41" l="1"/>
  <c r="Q27" i="40"/>
  <c r="U27" i="40" s="1"/>
  <c r="U16" i="40"/>
  <c r="P28" i="37"/>
  <c r="T28" i="37" s="1"/>
  <c r="Q27" i="37"/>
  <c r="U27" i="37" s="1"/>
  <c r="P27" i="37"/>
  <c r="T27" i="37" s="1"/>
  <c r="W17" i="37"/>
  <c r="S28" i="37"/>
  <c r="W28" i="37" s="1"/>
  <c r="S27" i="37"/>
  <c r="W27" i="37" s="1"/>
  <c r="W16" i="37"/>
  <c r="W23" i="36"/>
  <c r="S28" i="36"/>
  <c r="W28" i="36" s="1"/>
  <c r="Q16" i="43" l="1"/>
  <c r="Q27" i="41"/>
  <c r="U27" i="41" s="1"/>
  <c r="U16" i="41"/>
  <c r="Q16" i="44" l="1"/>
  <c r="U16" i="43"/>
  <c r="Q27" i="43"/>
  <c r="U27" i="43" s="1"/>
  <c r="U16" i="44" l="1"/>
  <c r="Q27" i="44"/>
  <c r="U27"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<sst xmlns="http://schemas.openxmlformats.org/spreadsheetml/2006/main" count="1901" uniqueCount="131">
  <si>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</si>
  <si>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</si>
  <si>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</si>
  <si>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</si>
  <si>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</si>
  <si>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</si>
  <si>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</si>
  <si>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</si>
  <si>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</si>
  <si>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</si>
  <si>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</si>
  <si>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</si>
  <si>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</si>
  <si>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</si>
  <si>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</si>
  <si>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</si>
  <si>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</si>
  <si>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</si>
  <si>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</si>
  <si>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</si>
  <si>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</si>
  <si>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</si>
  <si>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</si>
  <si>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</si>
  <si>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</si>
  <si>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</si>
  <si>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</si>
  <si>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</si>
  <si>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</si>
  <si>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</si>
  <si>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</si>
  <si>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</si>
  <si>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</si>
  <si>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</si>
  <si>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</si>
  <si>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</si>
  <si>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</si>
  <si>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</si>
  <si>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</si>
  <si>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</si>
  <si>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</si>
  <si>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</si>
  <si>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</si>
  <si>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</si>
  <si>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</si>
  <si>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</si>
  <si>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</si>
  <si>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</si>
  <si>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</si>
  <si>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</si>
  <si>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</si>
  <si>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</si>
  <si>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</si>
  <si>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</si>
  <si>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</si>
  <si>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</si>
  <si>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</si>
  <si>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</si>
  <si>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</si>
  <si>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</si>
  <si>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</si>
  <si>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</si>
  <si>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</si>
  <si>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</si>
  <si>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</si>
  <si>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</si>
  <si>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</si>
  <si>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</si>
  <si>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</si>
  <si>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</si>
  <si>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</si>
  <si>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</si>
  <si>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</si>
  <si>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</si>
  <si>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</si>
  <si>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</si>
  <si>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</si>
  <si>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</si>
  <si>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</si>
  <si>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</si>
  <si>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</si>
  <si>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</si>
  <si>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</si>
  <si>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</si>
  <si>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</si>
  <si>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</si>
  <si>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</si>
  <si>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</si>
  <si>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</si>
  <si>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</si>
  <si>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</si>
  <si>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</si>
  <si>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</si>
  <si>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</si>
  <si>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</si>
  <si>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</si>
  <si>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</si>
  <si>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</si>
  <si>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</si>
  <si>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</si>
  <si>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</si>
  <si>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</si>
  <si>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</si>
  <si>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</si>
  <si>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</si>
  <si>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</si>
  <si>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</si>
  <si>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</si>
  <si>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</si>
  <si>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</si>
  <si>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</si>
  <si>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</si>
  <si>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</si>
  <si>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</si>
  <si>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</si>
  <si>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</si>
  <si>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</si>
  <si>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</si>
  <si>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</si>
  <si>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</si>
  <si>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</si>
  <si>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</si>
  <si>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</si>
  <si>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</si>
  <si>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</si>
  <si>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</si>
  <si>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</si>
  <si>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</si>
  <si>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Jan 2024</t>
  </si>
  <si>
    <t>Monthly Cruise Occupany Ratio GPH for 2022-2024</t>
  </si>
  <si>
    <t>Passenger number for December 2023 were updated following upload of the December 2023 traffic originally on 18th January 2024, the overall impact of these corrections to total passengers in December 2023 is immaterial (&lt;1.5%)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</si>
</sst>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7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9" fontId="33" fillId="0" borderId="0" xfId="8" applyFont="1"/>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22238" y="726476"/>
          <a:ext cx="10027248" cy="5352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p>
        <a:p>
          <a:pPr rtl="0" eaLnBrk="1" latinLnBrk="0" hangingPunct="1">
            <a:spcBef>
              <a:spcPts val="600"/>
            </a:spcBef>
          </a:pPr>
          <a:r>
            <a:rPr lang="de-DE" sz="1000" i="1" baseline="0">
              <a:solidFill>
                <a:sysClr val="windowText" lastClr="000000"/>
              </a:solidFill>
              <a:latin typeface="+mn-lt"/>
            </a:rPr>
            <a:t>* February 2024 includes San Juan Cruise Port for the first time.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147530</xdr:colOff>
      <xdr:row>0</xdr:row>
      <xdr:rowOff>0</xdr:rowOff>
    </xdr:from>
    <xdr:to>
      <xdr:col>30</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7.xml"/><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45337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6" t="str">
        <f>D4</f>
        <v>October</v>
      </c>
      <c r="G9" s="159"/>
      <c r="H9" s="159"/>
      <c r="I9" s="159"/>
      <c r="J9" s="159"/>
      <c r="K9" s="159"/>
      <c r="L9" s="159"/>
      <c r="M9" s="159"/>
      <c r="N9" s="160"/>
      <c r="O9" s="158" t="str">
        <f>"January to "&amp; D4</f>
        <v>January to October</v>
      </c>
      <c r="P9" s="159"/>
      <c r="Q9" s="159"/>
      <c r="R9" s="159"/>
      <c r="S9" s="159"/>
      <c r="T9" s="159"/>
      <c r="U9" s="159"/>
      <c r="V9" s="159"/>
      <c r="W9" s="160"/>
      <c r="X9" s="158"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October</v>
      </c>
      <c r="G33" s="159"/>
      <c r="H33" s="159"/>
      <c r="I33" s="159"/>
      <c r="J33" s="159"/>
      <c r="K33" s="159"/>
      <c r="L33" s="159"/>
      <c r="M33" s="159"/>
      <c r="N33" s="160"/>
      <c r="O33" s="162" t="str">
        <f>"April to "&amp;D4&amp;" (YTD)"</f>
        <v>April to October (YTD)</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topLeftCell="A7" zoomScale="75" zoomScaleNormal="75"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6" t="str">
        <f>D4</f>
        <v>September</v>
      </c>
      <c r="G9" s="159"/>
      <c r="H9" s="159"/>
      <c r="I9" s="159"/>
      <c r="J9" s="159"/>
      <c r="K9" s="159"/>
      <c r="L9" s="159"/>
      <c r="M9" s="159"/>
      <c r="N9" s="160"/>
      <c r="O9" s="158" t="str">
        <f>"January to "&amp; D4</f>
        <v>January to September</v>
      </c>
      <c r="P9" s="159"/>
      <c r="Q9" s="159"/>
      <c r="R9" s="159"/>
      <c r="S9" s="159"/>
      <c r="T9" s="159"/>
      <c r="U9" s="159"/>
      <c r="V9" s="159"/>
      <c r="W9" s="160"/>
      <c r="X9" s="158"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September</v>
      </c>
      <c r="G33" s="159"/>
      <c r="H33" s="159"/>
      <c r="I33" s="159"/>
      <c r="J33" s="159"/>
      <c r="K33" s="159"/>
      <c r="L33" s="159"/>
      <c r="M33" s="159"/>
      <c r="N33" s="160"/>
      <c r="O33" s="162" t="str">
        <f>"April to "&amp;D4&amp;" (YTD)"</f>
        <v>April to September (YTD)</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6" t="str">
        <f>D4</f>
        <v>August</v>
      </c>
      <c r="G9" s="159"/>
      <c r="H9" s="159"/>
      <c r="I9" s="159"/>
      <c r="J9" s="159"/>
      <c r="K9" s="159"/>
      <c r="L9" s="159"/>
      <c r="M9" s="159"/>
      <c r="N9" s="160"/>
      <c r="O9" s="158" t="str">
        <f>"January to "&amp; D4</f>
        <v>January to August</v>
      </c>
      <c r="P9" s="159"/>
      <c r="Q9" s="159"/>
      <c r="R9" s="159"/>
      <c r="S9" s="159"/>
      <c r="T9" s="159"/>
      <c r="U9" s="159"/>
      <c r="V9" s="159"/>
      <c r="W9" s="160"/>
      <c r="X9" s="158"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August</v>
      </c>
      <c r="G33" s="159"/>
      <c r="H33" s="159"/>
      <c r="I33" s="159"/>
      <c r="J33" s="159"/>
      <c r="K33" s="159"/>
      <c r="L33" s="159"/>
      <c r="M33" s="159"/>
      <c r="N33" s="160"/>
      <c r="O33" s="162" t="str">
        <f>"April to "&amp;D4&amp;" (YTD)"</f>
        <v>April to August (YTD)</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9" t="s">
        <v>55</v>
      </c>
      <c r="G9" s="159"/>
      <c r="H9" s="159"/>
      <c r="I9" s="159"/>
      <c r="J9" s="159"/>
      <c r="K9" s="159"/>
      <c r="L9" s="159"/>
      <c r="M9" s="159"/>
      <c r="N9" s="160"/>
      <c r="O9" s="158" t="s">
        <v>126</v>
      </c>
      <c r="P9" s="159"/>
      <c r="Q9" s="159"/>
      <c r="R9" s="159"/>
      <c r="S9" s="159"/>
      <c r="T9" s="159"/>
      <c r="U9" s="159"/>
      <c r="V9" s="159"/>
      <c r="W9" s="160"/>
      <c r="X9" s="158"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July</v>
      </c>
      <c r="G33" s="159"/>
      <c r="H33" s="159"/>
      <c r="I33" s="159"/>
      <c r="J33" s="159"/>
      <c r="K33" s="159"/>
      <c r="L33" s="159"/>
      <c r="M33" s="159"/>
      <c r="N33" s="160"/>
      <c r="O33" s="162" t="s">
        <v>61</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9" t="s">
        <v>51</v>
      </c>
      <c r="G9" s="159"/>
      <c r="H9" s="159"/>
      <c r="I9" s="159"/>
      <c r="J9" s="159"/>
      <c r="K9" s="159"/>
      <c r="L9" s="159"/>
      <c r="M9" s="159"/>
      <c r="N9" s="160"/>
      <c r="O9" s="158" t="s">
        <v>52</v>
      </c>
      <c r="P9" s="159"/>
      <c r="Q9" s="159"/>
      <c r="R9" s="159"/>
      <c r="S9" s="159"/>
      <c r="T9" s="159"/>
      <c r="U9" s="159"/>
      <c r="V9" s="159"/>
      <c r="W9" s="160"/>
      <c r="X9" s="158"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June</v>
      </c>
      <c r="G33" s="159"/>
      <c r="H33" s="159"/>
      <c r="I33" s="159"/>
      <c r="J33" s="159"/>
      <c r="K33" s="159"/>
      <c r="L33" s="159"/>
      <c r="M33" s="159"/>
      <c r="N33" s="160"/>
      <c r="O33" s="162" t="s">
        <v>124</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9" t="s">
        <v>47</v>
      </c>
      <c r="G9" s="159"/>
      <c r="H9" s="159"/>
      <c r="I9" s="159"/>
      <c r="J9" s="159"/>
      <c r="K9" s="159"/>
      <c r="L9" s="159"/>
      <c r="M9" s="159"/>
      <c r="N9" s="160"/>
      <c r="O9" s="158" t="s">
        <v>49</v>
      </c>
      <c r="P9" s="159"/>
      <c r="Q9" s="159"/>
      <c r="R9" s="159"/>
      <c r="S9" s="159"/>
      <c r="T9" s="159"/>
      <c r="U9" s="159"/>
      <c r="V9" s="159"/>
      <c r="W9" s="160"/>
      <c r="X9" s="158" t="s">
        <v>57</v>
      </c>
      <c r="Y9" s="159"/>
      <c r="Z9" s="159"/>
      <c r="AA9" s="161"/>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9" t="str">
        <f>F9</f>
        <v>May</v>
      </c>
      <c r="G33" s="159"/>
      <c r="H33" s="159"/>
      <c r="I33" s="159"/>
      <c r="J33" s="159"/>
      <c r="K33" s="159"/>
      <c r="L33" s="159"/>
      <c r="M33" s="159"/>
      <c r="N33" s="160"/>
      <c r="O33" s="162" t="s">
        <v>120</v>
      </c>
      <c r="P33" s="163"/>
      <c r="Q33" s="163"/>
      <c r="R33" s="163"/>
      <c r="S33" s="163"/>
      <c r="T33" s="163"/>
      <c r="U33" s="163"/>
      <c r="V33" s="163"/>
      <c r="W33" s="164"/>
      <c r="X33" s="158" t="s">
        <v>58</v>
      </c>
      <c r="Y33" s="159"/>
      <c r="Z33" s="159"/>
      <c r="AA33" s="161"/>
    </row>
    <row r="34" spans="1:29" ht="14.25">
      <c r="A34" s="9"/>
      <c r="B34" s="9"/>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11"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9" t="s">
        <v>45</v>
      </c>
      <c r="G9" s="159"/>
      <c r="H9" s="159"/>
      <c r="I9" s="159"/>
      <c r="J9" s="159"/>
      <c r="K9" s="159"/>
      <c r="L9" s="159"/>
      <c r="M9" s="159"/>
      <c r="N9" s="160"/>
      <c r="O9" s="158" t="s">
        <v>46</v>
      </c>
      <c r="P9" s="159"/>
      <c r="Q9" s="159"/>
      <c r="R9" s="159"/>
      <c r="S9" s="159"/>
      <c r="T9" s="159"/>
      <c r="U9" s="159"/>
      <c r="V9" s="159"/>
      <c r="W9" s="160"/>
      <c r="X9" s="158" t="s">
        <v>57</v>
      </c>
      <c r="Y9" s="159"/>
      <c r="Z9" s="159"/>
      <c r="AA9" s="161"/>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9" t="str">
        <f>F9</f>
        <v>April</v>
      </c>
      <c r="G33" s="159"/>
      <c r="H33" s="159"/>
      <c r="I33" s="159"/>
      <c r="J33" s="159"/>
      <c r="K33" s="159"/>
      <c r="L33" s="159"/>
      <c r="M33" s="159"/>
      <c r="N33" s="160"/>
      <c r="O33" s="162" t="s">
        <v>114</v>
      </c>
      <c r="P33" s="163"/>
      <c r="Q33" s="163"/>
      <c r="R33" s="163"/>
      <c r="S33" s="163"/>
      <c r="T33" s="163"/>
      <c r="U33" s="163"/>
      <c r="V33" s="163"/>
      <c r="W33" s="164"/>
      <c r="X33" s="158" t="s">
        <v>58</v>
      </c>
      <c r="Y33" s="159"/>
      <c r="Z33" s="159"/>
      <c r="AA33" s="161"/>
    </row>
    <row r="34" spans="1:29" ht="14.25">
      <c r="A34" s="9"/>
      <c r="B34" s="9"/>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9" t="s">
        <v>41</v>
      </c>
      <c r="G9" s="159"/>
      <c r="H9" s="159"/>
      <c r="I9" s="159"/>
      <c r="J9" s="159"/>
      <c r="K9" s="159"/>
      <c r="L9" s="159"/>
      <c r="M9" s="159"/>
      <c r="N9" s="160"/>
      <c r="O9" s="158" t="s">
        <v>43</v>
      </c>
      <c r="P9" s="159"/>
      <c r="Q9" s="159"/>
      <c r="R9" s="159"/>
      <c r="S9" s="159"/>
      <c r="T9" s="159"/>
      <c r="U9" s="159"/>
      <c r="V9" s="159"/>
      <c r="W9" s="160"/>
      <c r="X9" s="158" t="s">
        <v>57</v>
      </c>
      <c r="Y9" s="159"/>
      <c r="Z9" s="159"/>
      <c r="AA9" s="161"/>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9" t="str">
        <f>F9</f>
        <v>March</v>
      </c>
      <c r="G33" s="159"/>
      <c r="H33" s="159"/>
      <c r="I33" s="159"/>
      <c r="J33" s="159"/>
      <c r="K33" s="159"/>
      <c r="L33" s="159"/>
      <c r="M33" s="159"/>
      <c r="N33" s="160"/>
      <c r="O33" s="158" t="s">
        <v>107</v>
      </c>
      <c r="P33" s="159"/>
      <c r="Q33" s="159"/>
      <c r="R33" s="159"/>
      <c r="S33" s="159"/>
      <c r="T33" s="159"/>
      <c r="U33" s="159"/>
      <c r="V33" s="159"/>
      <c r="W33" s="160"/>
      <c r="X33" s="158" t="s">
        <v>58</v>
      </c>
      <c r="Y33" s="159"/>
      <c r="Z33" s="159"/>
      <c r="AA33" s="161"/>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9" t="s">
        <v>41</v>
      </c>
      <c r="G9" s="159"/>
      <c r="H9" s="159"/>
      <c r="I9" s="159"/>
      <c r="J9" s="159"/>
      <c r="K9" s="159"/>
      <c r="L9" s="159"/>
      <c r="M9" s="159"/>
      <c r="N9" s="160"/>
      <c r="O9" s="158" t="s">
        <v>43</v>
      </c>
      <c r="P9" s="159"/>
      <c r="Q9" s="159"/>
      <c r="R9" s="159"/>
      <c r="S9" s="159"/>
      <c r="T9" s="159"/>
      <c r="U9" s="159"/>
      <c r="V9" s="159"/>
      <c r="W9" s="160"/>
      <c r="X9" s="158" t="s">
        <v>57</v>
      </c>
      <c r="Y9" s="159"/>
      <c r="Z9" s="159"/>
      <c r="AA9" s="161"/>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9" t="str">
        <f>F9</f>
        <v>March</v>
      </c>
      <c r="G36" s="159"/>
      <c r="H36" s="159"/>
      <c r="I36" s="159"/>
      <c r="J36" s="159"/>
      <c r="K36" s="159"/>
      <c r="L36" s="159"/>
      <c r="M36" s="159"/>
      <c r="N36" s="160"/>
      <c r="O36" s="158" t="s">
        <v>107</v>
      </c>
      <c r="P36" s="159"/>
      <c r="Q36" s="159"/>
      <c r="R36" s="159"/>
      <c r="S36" s="159"/>
      <c r="T36" s="159"/>
      <c r="U36" s="159"/>
      <c r="V36" s="159"/>
      <c r="W36" s="160"/>
      <c r="X36" s="158" t="s">
        <v>58</v>
      </c>
      <c r="Y36" s="159"/>
      <c r="Z36" s="159"/>
      <c r="AA36" s="161"/>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9" t="s">
        <v>39</v>
      </c>
      <c r="G9" s="159"/>
      <c r="H9" s="159"/>
      <c r="I9" s="159"/>
      <c r="J9" s="159"/>
      <c r="K9" s="159"/>
      <c r="L9" s="159"/>
      <c r="M9" s="159"/>
      <c r="N9" s="160"/>
      <c r="O9" s="158" t="s">
        <v>38</v>
      </c>
      <c r="P9" s="159"/>
      <c r="Q9" s="159"/>
      <c r="R9" s="159"/>
      <c r="S9" s="159"/>
      <c r="T9" s="159"/>
      <c r="U9" s="159"/>
      <c r="V9" s="159"/>
      <c r="W9" s="160"/>
      <c r="X9" s="158" t="s">
        <v>57</v>
      </c>
      <c r="Y9" s="159"/>
      <c r="Z9" s="159"/>
      <c r="AA9" s="161"/>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9" t="str">
        <f>F9</f>
        <v>February</v>
      </c>
      <c r="G36" s="159"/>
      <c r="H36" s="159"/>
      <c r="I36" s="159"/>
      <c r="J36" s="159"/>
      <c r="K36" s="159"/>
      <c r="L36" s="159"/>
      <c r="M36" s="159"/>
      <c r="N36" s="160"/>
      <c r="O36" s="158" t="s">
        <v>103</v>
      </c>
      <c r="P36" s="159"/>
      <c r="Q36" s="159"/>
      <c r="R36" s="159"/>
      <c r="S36" s="159"/>
      <c r="T36" s="159"/>
      <c r="U36" s="159"/>
      <c r="V36" s="159"/>
      <c r="W36" s="160"/>
      <c r="X36" s="158" t="s">
        <v>58</v>
      </c>
      <c r="Y36" s="159"/>
      <c r="Z36" s="159"/>
      <c r="AA36" s="16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9" t="s">
        <v>33</v>
      </c>
      <c r="G9" s="159"/>
      <c r="H9" s="159"/>
      <c r="I9" s="159"/>
      <c r="J9" s="159"/>
      <c r="K9" s="159"/>
      <c r="L9" s="159"/>
      <c r="M9" s="159"/>
      <c r="N9" s="160"/>
      <c r="O9" s="158" t="s">
        <v>33</v>
      </c>
      <c r="P9" s="159"/>
      <c r="Q9" s="159"/>
      <c r="R9" s="159"/>
      <c r="S9" s="159"/>
      <c r="T9" s="159"/>
      <c r="U9" s="159"/>
      <c r="V9" s="159"/>
      <c r="W9" s="160"/>
      <c r="X9" s="158" t="s">
        <v>57</v>
      </c>
      <c r="Y9" s="159"/>
      <c r="Z9" s="159"/>
      <c r="AA9" s="161"/>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9" t="str">
        <f>F9</f>
        <v>January</v>
      </c>
      <c r="G36" s="159"/>
      <c r="H36" s="159"/>
      <c r="I36" s="159"/>
      <c r="J36" s="159"/>
      <c r="K36" s="159"/>
      <c r="L36" s="159"/>
      <c r="M36" s="159"/>
      <c r="N36" s="160"/>
      <c r="O36" s="158" t="s">
        <v>100</v>
      </c>
      <c r="P36" s="159"/>
      <c r="Q36" s="159"/>
      <c r="R36" s="159"/>
      <c r="S36" s="159"/>
      <c r="T36" s="159"/>
      <c r="U36" s="159"/>
      <c r="V36" s="159"/>
      <c r="W36" s="160"/>
      <c r="X36" s="158" t="s">
        <v>58</v>
      </c>
      <c r="Y36" s="159"/>
      <c r="Z36" s="159"/>
      <c r="AA36" s="161"/>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9" t="s">
        <v>31</v>
      </c>
      <c r="G9" s="159"/>
      <c r="H9" s="159"/>
      <c r="I9" s="159"/>
      <c r="J9" s="159"/>
      <c r="K9" s="159"/>
      <c r="L9" s="160"/>
      <c r="M9" s="158" t="s">
        <v>95</v>
      </c>
      <c r="N9" s="159"/>
      <c r="O9" s="159"/>
      <c r="P9" s="159"/>
      <c r="Q9" s="159"/>
      <c r="R9" s="159"/>
      <c r="S9" s="160"/>
      <c r="T9" s="158" t="s">
        <v>57</v>
      </c>
      <c r="U9" s="159"/>
      <c r="V9" s="161"/>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9" t="str">
        <f>F9</f>
        <v>December</v>
      </c>
      <c r="G36" s="159"/>
      <c r="H36" s="159"/>
      <c r="I36" s="159"/>
      <c r="J36" s="159"/>
      <c r="K36" s="159"/>
      <c r="L36" s="160"/>
      <c r="M36" s="158" t="s">
        <v>96</v>
      </c>
      <c r="N36" s="159"/>
      <c r="O36" s="159"/>
      <c r="P36" s="159"/>
      <c r="Q36" s="159"/>
      <c r="R36" s="159"/>
      <c r="S36" s="160"/>
      <c r="T36" s="158" t="s">
        <v>58</v>
      </c>
      <c r="U36" s="159"/>
      <c r="V36" s="16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9" t="s">
        <v>27</v>
      </c>
      <c r="G9" s="159"/>
      <c r="H9" s="159"/>
      <c r="I9" s="159"/>
      <c r="J9" s="159"/>
      <c r="K9" s="159"/>
      <c r="L9" s="160"/>
      <c r="M9" s="158" t="s">
        <v>92</v>
      </c>
      <c r="N9" s="159"/>
      <c r="O9" s="159"/>
      <c r="P9" s="159"/>
      <c r="Q9" s="159"/>
      <c r="R9" s="159"/>
      <c r="S9" s="160"/>
      <c r="T9" s="158" t="s">
        <v>57</v>
      </c>
      <c r="U9" s="159"/>
      <c r="V9" s="161"/>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9" t="str">
        <f>F9</f>
        <v>November</v>
      </c>
      <c r="G36" s="159"/>
      <c r="H36" s="159"/>
      <c r="I36" s="159"/>
      <c r="J36" s="159"/>
      <c r="K36" s="159"/>
      <c r="L36" s="160"/>
      <c r="M36" s="158" t="s">
        <v>93</v>
      </c>
      <c r="N36" s="159"/>
      <c r="O36" s="159"/>
      <c r="P36" s="159"/>
      <c r="Q36" s="159"/>
      <c r="R36" s="159"/>
      <c r="S36" s="160"/>
      <c r="T36" s="158" t="s">
        <v>58</v>
      </c>
      <c r="U36" s="159"/>
      <c r="V36" s="16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9" t="s">
        <v>24</v>
      </c>
      <c r="G9" s="159"/>
      <c r="H9" s="159"/>
      <c r="I9" s="159"/>
      <c r="J9" s="159"/>
      <c r="K9" s="159"/>
      <c r="L9" s="160"/>
      <c r="M9" s="158" t="s">
        <v>89</v>
      </c>
      <c r="N9" s="159"/>
      <c r="O9" s="159"/>
      <c r="P9" s="159"/>
      <c r="Q9" s="159"/>
      <c r="R9" s="159"/>
      <c r="S9" s="160"/>
      <c r="T9" s="158" t="s">
        <v>57</v>
      </c>
      <c r="U9" s="159"/>
      <c r="V9" s="161"/>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9" t="str">
        <f>F9</f>
        <v>October</v>
      </c>
      <c r="G36" s="159"/>
      <c r="H36" s="159"/>
      <c r="I36" s="159"/>
      <c r="J36" s="159"/>
      <c r="K36" s="159"/>
      <c r="L36" s="160"/>
      <c r="M36" s="158" t="s">
        <v>90</v>
      </c>
      <c r="N36" s="159"/>
      <c r="O36" s="159"/>
      <c r="P36" s="159"/>
      <c r="Q36" s="159"/>
      <c r="R36" s="159"/>
      <c r="S36" s="160"/>
      <c r="T36" s="158" t="s">
        <v>58</v>
      </c>
      <c r="U36" s="159"/>
      <c r="V36" s="16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9" t="s">
        <v>22</v>
      </c>
      <c r="G9" s="159"/>
      <c r="H9" s="159"/>
      <c r="I9" s="159"/>
      <c r="J9" s="159"/>
      <c r="K9" s="159"/>
      <c r="L9" s="160"/>
      <c r="M9" s="158" t="s">
        <v>86</v>
      </c>
      <c r="N9" s="159"/>
      <c r="O9" s="159"/>
      <c r="P9" s="159"/>
      <c r="Q9" s="159"/>
      <c r="R9" s="159"/>
      <c r="S9" s="160"/>
      <c r="T9" s="158" t="s">
        <v>57</v>
      </c>
      <c r="U9" s="159"/>
      <c r="V9" s="161"/>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9" t="str">
        <f>F9</f>
        <v>September</v>
      </c>
      <c r="G36" s="159"/>
      <c r="H36" s="159"/>
      <c r="I36" s="159"/>
      <c r="J36" s="159"/>
      <c r="K36" s="159"/>
      <c r="L36" s="160"/>
      <c r="M36" s="158" t="s">
        <v>87</v>
      </c>
      <c r="N36" s="159"/>
      <c r="O36" s="159"/>
      <c r="P36" s="159"/>
      <c r="Q36" s="159"/>
      <c r="R36" s="159"/>
      <c r="S36" s="160"/>
      <c r="T36" s="158" t="s">
        <v>58</v>
      </c>
      <c r="U36" s="159"/>
      <c r="V36" s="16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9" t="s">
        <v>69</v>
      </c>
      <c r="G9" s="159"/>
      <c r="H9" s="159"/>
      <c r="I9" s="159"/>
      <c r="J9" s="159"/>
      <c r="K9" s="159"/>
      <c r="L9" s="160"/>
      <c r="M9" s="158" t="s">
        <v>71</v>
      </c>
      <c r="N9" s="159"/>
      <c r="O9" s="159"/>
      <c r="P9" s="159"/>
      <c r="Q9" s="159"/>
      <c r="R9" s="159"/>
      <c r="S9" s="160"/>
      <c r="T9" s="158" t="s">
        <v>57</v>
      </c>
      <c r="U9" s="159"/>
      <c r="V9" s="161"/>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9" t="str">
        <f>F9</f>
        <v>August</v>
      </c>
      <c r="G36" s="159"/>
      <c r="H36" s="159"/>
      <c r="I36" s="159"/>
      <c r="J36" s="159"/>
      <c r="K36" s="159"/>
      <c r="L36" s="160"/>
      <c r="M36" s="158" t="s">
        <v>70</v>
      </c>
      <c r="N36" s="159"/>
      <c r="O36" s="159"/>
      <c r="P36" s="159"/>
      <c r="Q36" s="159"/>
      <c r="R36" s="159"/>
      <c r="S36" s="160"/>
      <c r="T36" s="158" t="s">
        <v>58</v>
      </c>
      <c r="U36" s="159"/>
      <c r="V36" s="16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9" t="s">
        <v>55</v>
      </c>
      <c r="G9" s="159"/>
      <c r="H9" s="159"/>
      <c r="I9" s="159"/>
      <c r="J9" s="159"/>
      <c r="K9" s="159"/>
      <c r="L9" s="160"/>
      <c r="M9" s="158" t="s">
        <v>60</v>
      </c>
      <c r="N9" s="159"/>
      <c r="O9" s="159"/>
      <c r="P9" s="159"/>
      <c r="Q9" s="159"/>
      <c r="R9" s="159"/>
      <c r="S9" s="160"/>
      <c r="T9" s="158" t="s">
        <v>57</v>
      </c>
      <c r="U9" s="159"/>
      <c r="V9" s="161"/>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9" t="str">
        <f>F9</f>
        <v>July</v>
      </c>
      <c r="G36" s="159"/>
      <c r="H36" s="159"/>
      <c r="I36" s="159"/>
      <c r="J36" s="159"/>
      <c r="K36" s="159"/>
      <c r="L36" s="160"/>
      <c r="M36" s="158" t="s">
        <v>61</v>
      </c>
      <c r="N36" s="159"/>
      <c r="O36" s="159"/>
      <c r="P36" s="159"/>
      <c r="Q36" s="159"/>
      <c r="R36" s="159"/>
      <c r="S36" s="160"/>
      <c r="T36" s="158" t="s">
        <v>58</v>
      </c>
      <c r="U36" s="159"/>
      <c r="V36" s="16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9" t="s">
        <v>51</v>
      </c>
      <c r="G6" s="159"/>
      <c r="H6" s="159"/>
      <c r="I6" s="159"/>
      <c r="J6" s="159"/>
      <c r="K6" s="159"/>
      <c r="L6" s="160"/>
      <c r="M6" s="158" t="s">
        <v>52</v>
      </c>
      <c r="N6" s="159"/>
      <c r="O6" s="159"/>
      <c r="P6" s="159"/>
      <c r="Q6" s="159"/>
      <c r="R6" s="159"/>
      <c r="S6" s="160"/>
      <c r="T6" s="158" t="s">
        <v>9</v>
      </c>
      <c r="U6" s="159"/>
      <c r="V6" s="15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9" t="s">
        <v>47</v>
      </c>
      <c r="G6" s="159"/>
      <c r="H6" s="159"/>
      <c r="I6" s="159"/>
      <c r="J6" s="159"/>
      <c r="K6" s="159"/>
      <c r="L6" s="160"/>
      <c r="M6" s="158" t="s">
        <v>49</v>
      </c>
      <c r="N6" s="159"/>
      <c r="O6" s="159"/>
      <c r="P6" s="159"/>
      <c r="Q6" s="159"/>
      <c r="R6" s="159"/>
      <c r="S6" s="160"/>
      <c r="T6" s="158" t="s">
        <v>9</v>
      </c>
      <c r="U6" s="159"/>
      <c r="V6" s="15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9" t="s">
        <v>45</v>
      </c>
      <c r="G6" s="159"/>
      <c r="H6" s="159"/>
      <c r="I6" s="159"/>
      <c r="J6" s="159"/>
      <c r="K6" s="159"/>
      <c r="L6" s="160"/>
      <c r="M6" s="158" t="s">
        <v>46</v>
      </c>
      <c r="N6" s="159"/>
      <c r="O6" s="159"/>
      <c r="P6" s="159"/>
      <c r="Q6" s="159"/>
      <c r="R6" s="159"/>
      <c r="S6" s="160"/>
      <c r="T6" s="158" t="s">
        <v>9</v>
      </c>
      <c r="U6" s="159"/>
      <c r="V6" s="15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A11" sqref="A11:XFD1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17"/>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42"/>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9" t="s">
        <v>41</v>
      </c>
      <c r="G6" s="159"/>
      <c r="H6" s="159"/>
      <c r="I6" s="159"/>
      <c r="J6" s="159"/>
      <c r="K6" s="159"/>
      <c r="L6" s="160"/>
      <c r="M6" s="158" t="s">
        <v>43</v>
      </c>
      <c r="N6" s="159"/>
      <c r="O6" s="159"/>
      <c r="P6" s="159"/>
      <c r="Q6" s="159"/>
      <c r="R6" s="159"/>
      <c r="S6" s="160"/>
      <c r="T6" s="158" t="s">
        <v>9</v>
      </c>
      <c r="U6" s="159"/>
      <c r="V6" s="15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9" t="s">
        <v>39</v>
      </c>
      <c r="G6" s="159"/>
      <c r="H6" s="159"/>
      <c r="I6" s="159"/>
      <c r="J6" s="159"/>
      <c r="K6" s="159"/>
      <c r="L6" s="160"/>
      <c r="M6" s="158" t="s">
        <v>38</v>
      </c>
      <c r="N6" s="159"/>
      <c r="O6" s="159"/>
      <c r="P6" s="159"/>
      <c r="Q6" s="159"/>
      <c r="R6" s="159"/>
      <c r="S6" s="160"/>
      <c r="T6" s="158" t="s">
        <v>9</v>
      </c>
      <c r="U6" s="159"/>
      <c r="V6" s="15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9" t="s">
        <v>33</v>
      </c>
      <c r="G6" s="159"/>
      <c r="H6" s="159"/>
      <c r="I6" s="159"/>
      <c r="J6" s="159"/>
      <c r="K6" s="159"/>
      <c r="L6" s="160"/>
      <c r="M6" s="158" t="s">
        <v>33</v>
      </c>
      <c r="N6" s="159"/>
      <c r="O6" s="159"/>
      <c r="P6" s="159"/>
      <c r="Q6" s="159"/>
      <c r="R6" s="159"/>
      <c r="S6" s="160"/>
      <c r="T6" s="158" t="s">
        <v>9</v>
      </c>
      <c r="U6" s="159"/>
      <c r="V6" s="15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8" t="s">
        <v>31</v>
      </c>
      <c r="G6" s="167"/>
      <c r="H6" s="167"/>
      <c r="I6" s="168"/>
      <c r="J6" s="169"/>
      <c r="K6" s="158" t="s">
        <v>32</v>
      </c>
      <c r="L6" s="167"/>
      <c r="M6" s="167"/>
      <c r="N6" s="168"/>
      <c r="O6" s="169"/>
      <c r="P6" s="159" t="s">
        <v>9</v>
      </c>
      <c r="Q6" s="16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8" t="s">
        <v>27</v>
      </c>
      <c r="G6" s="167"/>
      <c r="H6" s="167"/>
      <c r="I6" s="168"/>
      <c r="J6" s="169"/>
      <c r="K6" s="158" t="s">
        <v>28</v>
      </c>
      <c r="L6" s="167"/>
      <c r="M6" s="167"/>
      <c r="N6" s="168"/>
      <c r="O6" s="169"/>
      <c r="P6" s="159" t="s">
        <v>9</v>
      </c>
      <c r="Q6" s="16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8" t="s">
        <v>24</v>
      </c>
      <c r="G6" s="167"/>
      <c r="H6" s="167"/>
      <c r="I6" s="168"/>
      <c r="J6" s="169"/>
      <c r="K6" s="158" t="s">
        <v>8</v>
      </c>
      <c r="L6" s="167"/>
      <c r="M6" s="167"/>
      <c r="N6" s="168"/>
      <c r="O6" s="169"/>
      <c r="P6" s="159" t="s">
        <v>9</v>
      </c>
      <c r="Q6" s="16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8" t="s">
        <v>22</v>
      </c>
      <c r="G6" s="167"/>
      <c r="H6" s="167"/>
      <c r="I6" s="168"/>
      <c r="J6" s="169"/>
      <c r="K6" s="158" t="s">
        <v>23</v>
      </c>
      <c r="L6" s="167"/>
      <c r="M6" s="167"/>
      <c r="N6" s="168"/>
      <c r="O6" s="169"/>
      <c r="P6" s="159" t="s">
        <v>9</v>
      </c>
      <c r="Q6" s="16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E58"/>
  <sheetViews>
    <sheetView showGridLines="0" topLeftCell="B1" zoomScale="90" zoomScaleNormal="90" zoomScalePageLayoutView="40" workbookViewId="0">
      <selection activeCell="AD3" sqref="AD3"/>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29" width="5.86328125" customWidth="1"/>
    <col min="30" max="30" width="9.1328125" customWidth="1"/>
    <col min="31" max="31" width="3.265625" style="9" customWidth="1"/>
    <col min="32" max="46" width="0" style="9" hidden="1" customWidth="1"/>
    <col min="47" max="57" width="0" hidden="1" customWidth="1"/>
    <col min="58" max="16384" width="9.1328125" hidden="1"/>
  </cols>
  <sheetData>
    <row r="1" spans="1:46"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row>
    <row r="2" spans="1:46" ht="18" thickBot="1">
      <c r="A2" s="9"/>
      <c r="B2" s="8" t="s">
        <v>129</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row>
    <row r="3" spans="1:46" ht="14.25">
      <c r="A3" s="9"/>
      <c r="B3" s="10"/>
      <c r="C3" s="24"/>
      <c r="D3" s="24"/>
      <c r="E3" s="24"/>
      <c r="F3" s="93"/>
      <c r="G3" s="93"/>
      <c r="H3" s="93"/>
      <c r="I3" s="93"/>
      <c r="J3" s="93"/>
      <c r="K3" s="93"/>
      <c r="L3" s="93"/>
      <c r="M3" s="93"/>
      <c r="N3" s="93"/>
      <c r="O3" s="93"/>
      <c r="P3" s="93"/>
      <c r="Q3" s="93"/>
      <c r="R3" s="24"/>
      <c r="S3" s="24"/>
      <c r="AD3" s="25">
        <f>+' '!I17</f>
        <v>45337</v>
      </c>
    </row>
    <row r="4" spans="1:46"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row>
    <row r="5" spans="1:46"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row>
    <row r="6" spans="1:46"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row>
    <row r="7" spans="1:46"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row>
    <row r="8" spans="1:46"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39" t="s">
        <v>75</v>
      </c>
      <c r="AE8" s="9"/>
      <c r="AF8" s="19"/>
      <c r="AG8" s="19"/>
      <c r="AH8" s="19"/>
      <c r="AI8" s="19"/>
      <c r="AJ8" s="19"/>
      <c r="AK8" s="19"/>
      <c r="AL8" s="19"/>
      <c r="AM8" s="19"/>
      <c r="AN8" s="19"/>
      <c r="AO8" s="19"/>
      <c r="AP8" s="19"/>
      <c r="AQ8" s="19"/>
      <c r="AR8" s="19"/>
      <c r="AS8" s="19"/>
      <c r="AT8" s="19"/>
    </row>
    <row r="9" spans="1:46"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4">
        <v>1.07</v>
      </c>
    </row>
    <row r="10" spans="1:46" ht="20.25" customHeight="1">
      <c r="A10" s="9"/>
      <c r="B10" s="18"/>
      <c r="C10" s="102"/>
      <c r="D10" s="103"/>
      <c r="E10" s="103"/>
      <c r="F10" s="99"/>
      <c r="G10" s="99"/>
      <c r="H10" s="99"/>
      <c r="I10" s="99"/>
      <c r="J10" s="99"/>
      <c r="K10" s="99"/>
      <c r="L10" s="99"/>
      <c r="M10" s="99"/>
      <c r="N10" s="99"/>
      <c r="O10" s="99"/>
      <c r="P10" s="99"/>
      <c r="Q10" s="104"/>
      <c r="R10" s="9"/>
      <c r="S10" s="9"/>
    </row>
    <row r="11" spans="1:46" ht="20.25" customHeight="1">
      <c r="A11" s="9"/>
      <c r="B11" s="9"/>
      <c r="C11" s="9"/>
      <c r="D11" s="9"/>
      <c r="E11" s="9"/>
      <c r="F11"/>
      <c r="G11"/>
      <c r="H11"/>
      <c r="I11"/>
      <c r="J11"/>
      <c r="K11"/>
      <c r="L11"/>
      <c r="M11"/>
      <c r="N11"/>
      <c r="O11" s="91"/>
      <c r="P11" s="91"/>
      <c r="Q11" s="91"/>
      <c r="R11" s="9"/>
      <c r="S11" s="9"/>
    </row>
    <row r="12" spans="1:46" ht="20.25" customHeight="1">
      <c r="A12" s="9"/>
      <c r="B12" s="9"/>
      <c r="C12" s="100" t="s">
        <v>97</v>
      </c>
      <c r="D12" s="9"/>
      <c r="E12" s="9"/>
      <c r="F12"/>
      <c r="G12"/>
      <c r="H12"/>
      <c r="I12"/>
      <c r="J12"/>
      <c r="K12"/>
      <c r="L12"/>
      <c r="M12"/>
      <c r="N12"/>
      <c r="O12" s="91"/>
      <c r="P12" s="91"/>
      <c r="Q12" s="91"/>
      <c r="R12" s="9"/>
      <c r="S12" s="9"/>
    </row>
    <row r="13" spans="1:46" ht="20.25" customHeight="1">
      <c r="A13" s="9"/>
      <c r="B13" s="9"/>
      <c r="C13" s="100" t="s">
        <v>98</v>
      </c>
      <c r="D13" s="9"/>
      <c r="E13" s="9"/>
      <c r="F13"/>
      <c r="G13"/>
      <c r="H13"/>
      <c r="I13"/>
      <c r="J13"/>
      <c r="K13"/>
      <c r="L13"/>
      <c r="M13"/>
      <c r="N13"/>
      <c r="O13" s="91"/>
      <c r="P13" s="91"/>
      <c r="Q13" s="91"/>
      <c r="R13" s="9"/>
      <c r="S13" s="9"/>
    </row>
    <row r="14" spans="1:46" ht="26.65" hidden="1" customHeight="1"/>
    <row r="15" spans="1:46" ht="26.45" hidden="1" customHeight="1"/>
    <row r="16" spans="1:46"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683F-62EE-4A11-B19E-107D7F4BB5D4}">
  <dimension ref="A1:AH66"/>
  <sheetViews>
    <sheetView showGridLines="0" tabSelected="1" topLeftCell="A7" zoomScale="75" zoomScaleNormal="75" workbookViewId="0">
      <selection activeCell="R52" sqref="R52"/>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6" t="str">
        <f>D4</f>
        <v>February</v>
      </c>
      <c r="G9" s="156"/>
      <c r="H9" s="156"/>
      <c r="I9" s="156"/>
      <c r="J9" s="156"/>
      <c r="K9" s="156"/>
      <c r="L9" s="156"/>
      <c r="M9" s="156"/>
      <c r="N9" s="156"/>
      <c r="O9" s="156"/>
      <c r="P9" s="157"/>
      <c r="Q9" s="158" t="str">
        <f>"January to "&amp; D4</f>
        <v>January to February</v>
      </c>
      <c r="R9" s="159"/>
      <c r="S9" s="159"/>
      <c r="T9" s="159"/>
      <c r="U9" s="159"/>
      <c r="V9" s="159"/>
      <c r="W9" s="159"/>
      <c r="X9" s="159"/>
      <c r="Y9" s="159"/>
      <c r="Z9" s="159"/>
      <c r="AA9" s="160"/>
      <c r="AB9" s="158" t="s">
        <v>57</v>
      </c>
      <c r="AC9" s="159"/>
      <c r="AD9" s="159"/>
      <c r="AE9" s="159"/>
      <c r="AF9" s="161"/>
      <c r="AG9" s="123"/>
      <c r="AH9" s="123"/>
    </row>
    <row r="10" spans="1:34" s="124" customFormat="1" ht="10.5">
      <c r="A10" s="123"/>
      <c r="B10" s="125"/>
      <c r="C10" s="29"/>
      <c r="D10" s="30"/>
      <c r="E10" s="30"/>
      <c r="F10" s="153"/>
      <c r="G10" s="154"/>
      <c r="H10" s="154"/>
      <c r="I10" s="154"/>
      <c r="J10" s="154"/>
      <c r="K10" s="154"/>
      <c r="L10" s="154"/>
      <c r="M10" s="154"/>
      <c r="N10" s="154"/>
      <c r="O10" s="154"/>
      <c r="P10" s="155"/>
      <c r="Q10" s="153"/>
      <c r="R10" s="154"/>
      <c r="S10" s="154"/>
      <c r="T10" s="154"/>
      <c r="U10" s="154"/>
      <c r="V10" s="154"/>
      <c r="W10" s="154"/>
      <c r="X10" s="154"/>
      <c r="Y10" s="154"/>
      <c r="Z10" s="154"/>
      <c r="AA10" s="155"/>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5">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5">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5">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5">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9" t="str">
        <f>F9</f>
        <v>February</v>
      </c>
      <c r="G33" s="159"/>
      <c r="H33" s="159"/>
      <c r="I33" s="159"/>
      <c r="J33" s="159"/>
      <c r="K33" s="159"/>
      <c r="L33" s="159"/>
      <c r="M33" s="159"/>
      <c r="N33" s="159"/>
      <c r="O33" s="159"/>
      <c r="P33" s="160"/>
      <c r="Q33" s="162" t="str">
        <f>"April to "&amp;D4&amp;" (YTD)"</f>
        <v>April to February (YTD)</v>
      </c>
      <c r="R33" s="163"/>
      <c r="S33" s="163"/>
      <c r="T33" s="163"/>
      <c r="U33" s="163"/>
      <c r="V33" s="163"/>
      <c r="W33" s="163"/>
      <c r="X33" s="163"/>
      <c r="Y33" s="163"/>
      <c r="Z33" s="163"/>
      <c r="AA33" s="164"/>
      <c r="AB33" s="162" t="s">
        <v>58</v>
      </c>
      <c r="AC33" s="163"/>
      <c r="AD33" s="163"/>
      <c r="AE33" s="163"/>
      <c r="AF33" s="165"/>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3"/>
      <c r="AC34" s="154"/>
      <c r="AD34" s="154"/>
      <c r="AE34" s="154"/>
      <c r="AF34" s="155"/>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'Jan-24'!R37+'Feb-24'!F37</f>
        <v>1521</v>
      </c>
      <c r="S37" s="74">
        <f>'Jan-24'!S37+'Feb-24'!H37</f>
        <v>1288</v>
      </c>
      <c r="T37" s="74">
        <f>'Jan-24'!T37+'Feb-24'!I37</f>
        <v>515</v>
      </c>
      <c r="U37" s="74">
        <f>'Jan-24'!U37+'Feb-24'!J37</f>
        <v>404</v>
      </c>
      <c r="V37" s="74">
        <f>'Jan-24'!V37+'Feb-24'!K37</f>
        <v>1414</v>
      </c>
      <c r="W37" s="64"/>
      <c r="X37" s="120">
        <f>IFERROR(R37/S37-1,"n/a")</f>
        <v>0.18090062111801242</v>
      </c>
      <c r="Y37" s="120">
        <f>IFERROR(R37/T37-1,"n/a")</f>
        <v>1.9533980582524273</v>
      </c>
      <c r="Z37" s="120">
        <f>IFERROR(R37/U37-1,"n/a")</f>
        <v>2.7648514851485149</v>
      </c>
      <c r="AA37" s="121">
        <f>IFERROR(R37/V37-1,"n/a")</f>
        <v>7.5671852899575676E-2</v>
      </c>
      <c r="AB37" s="150"/>
      <c r="AC37" s="89">
        <v>1486</v>
      </c>
      <c r="AD37" s="89">
        <v>1052</v>
      </c>
      <c r="AE37" s="70">
        <v>551</v>
      </c>
      <c r="AF37" s="78">
        <v>1584</v>
      </c>
      <c r="AH37" s="123"/>
    </row>
    <row r="38" spans="1:34" s="124" customFormat="1" ht="10.5">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'Jan-24'!R38+'Feb-24'!F38</f>
        <v>4990492</v>
      </c>
      <c r="S38" s="74">
        <f>'Jan-24'!S38+'Feb-24'!H38</f>
        <v>3231205</v>
      </c>
      <c r="T38" s="74">
        <f>'Jan-24'!T38+'Feb-24'!I38</f>
        <v>763201</v>
      </c>
      <c r="U38" s="74">
        <f>'Jan-24'!U38+'Feb-24'!J38</f>
        <v>896598</v>
      </c>
      <c r="V38" s="74">
        <f>'Jan-24'!V38+'Feb-24'!K38</f>
        <v>4070480</v>
      </c>
      <c r="W38" s="64"/>
      <c r="X38" s="120">
        <f>IFERROR(R38/S38-1,"n/a")</f>
        <v>0.544467775953553</v>
      </c>
      <c r="Y38" s="120">
        <f>IFERROR(R38/T38-1,"n/a")</f>
        <v>5.5388960444234216</v>
      </c>
      <c r="Z38" s="120">
        <f>IFERROR(R38/U38-1,"n/a")</f>
        <v>4.5660307071842681</v>
      </c>
      <c r="AA38" s="121">
        <f>IFERROR(R38/V38-1,"n/a")</f>
        <v>0.22602051846465288</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'Jan-24'!R40+'Feb-24'!F40</f>
        <v>565</v>
      </c>
      <c r="S40" s="74">
        <f>'Jan-24'!S40+'Feb-24'!H40</f>
        <v>528</v>
      </c>
      <c r="T40" s="74">
        <f>'Jan-24'!T40+'Feb-24'!I40</f>
        <v>199</v>
      </c>
      <c r="U40" s="74">
        <f>'Jan-24'!U40+'Feb-24'!J40</f>
        <v>53</v>
      </c>
      <c r="V40" s="74">
        <f>'Jan-24'!V40+'Feb-24'!K40</f>
        <v>583</v>
      </c>
      <c r="W40" s="64"/>
      <c r="X40" s="120">
        <f>IFERROR(R40/S40-1,"n/a")</f>
        <v>7.0075757575757569E-2</v>
      </c>
      <c r="Y40" s="120">
        <f>IFERROR(R40/T40-1,"n/a")</f>
        <v>1.8391959798994977</v>
      </c>
      <c r="Z40" s="120">
        <f>IFERROR(R40/U40-1,"n/a")</f>
        <v>9.6603773584905657</v>
      </c>
      <c r="AA40" s="121">
        <f>IFERROR(R40/V40-1,"n/a")</f>
        <v>-3.0874785591766707E-2</v>
      </c>
      <c r="AB40" s="150"/>
      <c r="AC40" s="89">
        <v>563</v>
      </c>
      <c r="AD40" s="89">
        <v>226</v>
      </c>
      <c r="AE40" s="70">
        <v>66</v>
      </c>
      <c r="AF40" s="78">
        <v>573</v>
      </c>
      <c r="AH40" s="123"/>
    </row>
    <row r="41" spans="1:34" s="124" customFormat="1" ht="10.5">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'Jan-24'!R41+'Feb-24'!F41</f>
        <v>1652164</v>
      </c>
      <c r="S41" s="74">
        <f>'Jan-24'!S41+'Feb-24'!H41</f>
        <v>897975</v>
      </c>
      <c r="T41" s="74">
        <f>'Jan-24'!T41+'Feb-24'!I41</f>
        <v>298389</v>
      </c>
      <c r="U41" s="74">
        <f>'Jan-24'!U41+'Feb-24'!J41</f>
        <v>70110</v>
      </c>
      <c r="V41" s="74">
        <f>'Jan-24'!V41+'Feb-24'!K41</f>
        <v>1365732</v>
      </c>
      <c r="W41" s="64"/>
      <c r="X41" s="120">
        <f>IFERROR(R41/S41-1,"n/a")</f>
        <v>0.83987750215763235</v>
      </c>
      <c r="Y41" s="120">
        <f>IFERROR(R41/T41-1,"n/a")</f>
        <v>4.5369467373127028</v>
      </c>
      <c r="Z41" s="120">
        <f>IFERROR(R41/U41-1,"n/a")</f>
        <v>22.565311653116531</v>
      </c>
      <c r="AA41" s="121">
        <f>IFERROR(R41/V41-1,"n/a")</f>
        <v>0.20972782361400344</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'Jan-24'!R43+'Feb-24'!F43</f>
        <v>691</v>
      </c>
      <c r="S43" s="74">
        <f>'Jan-24'!S43+'Feb-24'!H43</f>
        <v>652</v>
      </c>
      <c r="T43" s="74">
        <f>'Jan-24'!T43+'Feb-24'!I43</f>
        <v>47</v>
      </c>
      <c r="U43" s="74">
        <f>'Jan-24'!U43+'Feb-24'!J43</f>
        <v>8</v>
      </c>
      <c r="V43" s="74">
        <f>'Jan-24'!V43+'Feb-24'!K43</f>
        <v>285</v>
      </c>
      <c r="W43" s="64"/>
      <c r="X43" s="120">
        <f>IFERROR(R43/S43-1,"n/a")</f>
        <v>5.9815950920245387E-2</v>
      </c>
      <c r="Y43" s="120">
        <f>IFERROR(R43/T43-1,"n/a")</f>
        <v>13.702127659574469</v>
      </c>
      <c r="Z43" s="120">
        <f>IFERROR(R43/U43-1,"n/a")</f>
        <v>85.375</v>
      </c>
      <c r="AA43" s="121">
        <f>IFERROR(R43/V43-1,"n/a")</f>
        <v>1.4245614035087719</v>
      </c>
      <c r="AB43" s="150"/>
      <c r="AC43" s="89">
        <v>669</v>
      </c>
      <c r="AD43" s="89">
        <v>59</v>
      </c>
      <c r="AE43" s="70">
        <v>9</v>
      </c>
      <c r="AF43" s="78">
        <v>287</v>
      </c>
      <c r="AH43" s="123"/>
    </row>
    <row r="44" spans="1:34" s="124" customFormat="1" ht="10.5">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'Jan-24'!R44+'Feb-24'!F44</f>
        <v>1265100</v>
      </c>
      <c r="S44" s="74">
        <f>'Jan-24'!S44+'Feb-24'!H44</f>
        <v>886149</v>
      </c>
      <c r="T44" s="74">
        <f>'Jan-24'!T44+'Feb-24'!I44</f>
        <v>17541</v>
      </c>
      <c r="U44" s="74">
        <f>'Jan-24'!U44+'Feb-24'!J44</f>
        <v>9160</v>
      </c>
      <c r="V44" s="74">
        <f>'Jan-24'!V44+'Feb-24'!K44</f>
        <v>581054</v>
      </c>
      <c r="W44" s="64"/>
      <c r="X44" s="120">
        <f>IFERROR(R44/S44-1,"n/a")</f>
        <v>0.42763801572873184</v>
      </c>
      <c r="Y44" s="120">
        <f>IFERROR(R44/T44-1,"n/a")</f>
        <v>71.122455960321531</v>
      </c>
      <c r="Z44" s="120">
        <f>IFERROR(R44/U44-1,"n/a")</f>
        <v>137.1113537117904</v>
      </c>
      <c r="AA44" s="121">
        <f>IFERROR(R44/V44-1,"n/a")</f>
        <v>1.1772503072003633</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'Jan-24'!R46+'Feb-24'!F46</f>
        <v>1384</v>
      </c>
      <c r="S46" s="74">
        <f>'Jan-24'!S46+'Feb-24'!H46</f>
        <v>866</v>
      </c>
      <c r="T46" s="74">
        <f>'Jan-24'!T46+'Feb-24'!I46</f>
        <v>283</v>
      </c>
      <c r="U46" s="74">
        <f>'Jan-24'!U46+'Feb-24'!J46</f>
        <v>33</v>
      </c>
      <c r="V46" s="74">
        <f>'Jan-24'!V46+'Feb-24'!K46</f>
        <v>783</v>
      </c>
      <c r="W46" s="64"/>
      <c r="X46" s="120">
        <f>IFERROR(R46/S46-1,"n/a")</f>
        <v>0.59815242494226317</v>
      </c>
      <c r="Y46" s="120">
        <f>IFERROR(R46/T46-1,"n/a")</f>
        <v>3.8904593639575973</v>
      </c>
      <c r="Z46" s="120">
        <f>IFERROR(R46/U46-1,"n/a")</f>
        <v>40.939393939393938</v>
      </c>
      <c r="AA46" s="121">
        <f>IFERROR(R46/V46-1,"n/a")</f>
        <v>0.76756066411238821</v>
      </c>
      <c r="AB46" s="150"/>
      <c r="AC46" s="89">
        <v>1129</v>
      </c>
      <c r="AD46" s="89">
        <v>336</v>
      </c>
      <c r="AE46" s="84">
        <v>43</v>
      </c>
      <c r="AF46" s="78">
        <v>781</v>
      </c>
      <c r="AH46" s="123"/>
    </row>
    <row r="47" spans="1:34" s="124" customFormat="1" ht="10.5">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'Jan-24'!R47+'Feb-24'!F47</f>
        <v>4200630</v>
      </c>
      <c r="S47" s="74">
        <f>'Jan-24'!S47+'Feb-24'!H47</f>
        <v>2125097</v>
      </c>
      <c r="T47" s="74">
        <f>'Jan-24'!T47+'Feb-24'!I47</f>
        <v>465109</v>
      </c>
      <c r="U47" s="74">
        <f>'Jan-24'!U47+'Feb-24'!J47</f>
        <v>112017</v>
      </c>
      <c r="V47" s="74">
        <f>'Jan-24'!V47+'Feb-24'!K47</f>
        <v>2435268</v>
      </c>
      <c r="W47" s="64"/>
      <c r="X47" s="120">
        <f>IFERROR(R47/S47-1,"n/a")</f>
        <v>0.97667682934002542</v>
      </c>
      <c r="Y47" s="120">
        <f>IFERROR(R47/T47-1,"n/a")</f>
        <v>8.0314958429099423</v>
      </c>
      <c r="Z47" s="120">
        <f>IFERROR(R47/U47-1,"n/a")</f>
        <v>36.499933045876965</v>
      </c>
      <c r="AA47" s="121">
        <f>IFERROR(R47/V47-1,"n/a")</f>
        <v>0.72491487589866899</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'Jan-24'!R49+'Feb-24'!F49</f>
        <v>21</v>
      </c>
      <c r="S49" s="74">
        <f>'Jan-24'!S49+'Feb-24'!H49</f>
        <v>9</v>
      </c>
      <c r="T49" s="74">
        <f>'Jan-24'!T49+'Feb-24'!I49</f>
        <v>0</v>
      </c>
      <c r="U49" s="74">
        <f>'Jan-24'!U49+'Feb-24'!J49</f>
        <v>0</v>
      </c>
      <c r="V49" s="74">
        <f>'Jan-24'!V49+'Feb-24'!K49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'Jan-24'!R50+'Feb-24'!F50</f>
        <v>38626</v>
      </c>
      <c r="S50" s="74">
        <f>'Jan-24'!S50+'Feb-24'!H50</f>
        <v>15637</v>
      </c>
      <c r="T50" s="74">
        <f>'Jan-24'!T50+'Feb-24'!I50</f>
        <v>0</v>
      </c>
      <c r="U50" s="74">
        <f>'Jan-24'!U50+'Feb-24'!J50</f>
        <v>0</v>
      </c>
      <c r="V50" s="74">
        <f>'Jan-24'!V50+'Feb-24'!K50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4182</v>
      </c>
      <c r="S51" s="75">
        <f t="shared" si="9"/>
        <v>3343</v>
      </c>
      <c r="T51" s="75">
        <f t="shared" si="9"/>
        <v>1044</v>
      </c>
      <c r="U51" s="75">
        <f t="shared" si="9"/>
        <v>498</v>
      </c>
      <c r="V51" s="75">
        <f t="shared" si="9"/>
        <v>3081</v>
      </c>
      <c r="W51" s="66"/>
      <c r="X51" s="66">
        <f>IFERROR(R51/S51-1,"n/a")</f>
        <v>0.25097218067603944</v>
      </c>
      <c r="Y51" s="66">
        <f>IFERROR(R51/T51-1,"n/a")</f>
        <v>3.0057471264367814</v>
      </c>
      <c r="Z51" s="66">
        <f t="shared" ref="Z51:Z52" si="10">IFERROR(R51/U51-1,"n/a")</f>
        <v>7.3975903614457827</v>
      </c>
      <c r="AA51" s="62">
        <f>IFERROR(R51/V51-1,"n/a")</f>
        <v>0.3573515092502435</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R38+R41+R44+R47+R50</f>
        <v>12147012</v>
      </c>
      <c r="S52" s="76">
        <f t="shared" si="9"/>
        <v>7156063</v>
      </c>
      <c r="T52" s="76">
        <f t="shared" si="9"/>
        <v>1544240</v>
      </c>
      <c r="U52" s="76">
        <f t="shared" si="9"/>
        <v>1087885</v>
      </c>
      <c r="V52" s="76">
        <f t="shared" si="9"/>
        <v>8472782</v>
      </c>
      <c r="W52" s="67"/>
      <c r="X52" s="67">
        <f>IFERROR(R52/S52-1,"n/a")</f>
        <v>0.69744341266978793</v>
      </c>
      <c r="Y52" s="118">
        <f>IFERROR(R52/T52-1,"n/a")</f>
        <v>6.8660130549655491</v>
      </c>
      <c r="Z52" s="118">
        <f t="shared" si="10"/>
        <v>10.165713287709638</v>
      </c>
      <c r="AA52" s="119">
        <f>IFERROR(R52/V52-1,"n/a")</f>
        <v>0.43365095431465139</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R54" s="132"/>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topLeftCell="A13" zoomScale="75" zoomScaleNormal="75" workbookViewId="0">
      <selection activeCell="R50" sqref="R50"/>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6" t="str">
        <f>D4</f>
        <v>January</v>
      </c>
      <c r="G9" s="156"/>
      <c r="H9" s="156"/>
      <c r="I9" s="156"/>
      <c r="J9" s="156"/>
      <c r="K9" s="156"/>
      <c r="L9" s="156"/>
      <c r="M9" s="156"/>
      <c r="N9" s="156"/>
      <c r="O9" s="156"/>
      <c r="P9" s="157"/>
      <c r="Q9" s="158" t="str">
        <f>F9</f>
        <v>January</v>
      </c>
      <c r="R9" s="159"/>
      <c r="S9" s="159"/>
      <c r="T9" s="159"/>
      <c r="U9" s="159"/>
      <c r="V9" s="159"/>
      <c r="W9" s="159"/>
      <c r="X9" s="159"/>
      <c r="Y9" s="159"/>
      <c r="Z9" s="159"/>
      <c r="AA9" s="160"/>
      <c r="AB9" s="158" t="s">
        <v>57</v>
      </c>
      <c r="AC9" s="159"/>
      <c r="AD9" s="159"/>
      <c r="AE9" s="159"/>
      <c r="AF9" s="161"/>
      <c r="AG9" s="123"/>
      <c r="AH9" s="123"/>
    </row>
    <row r="10" spans="1:34" s="124" customFormat="1" ht="10.5">
      <c r="A10" s="123"/>
      <c r="B10" s="125"/>
      <c r="C10" s="29"/>
      <c r="D10" s="30"/>
      <c r="E10" s="30"/>
      <c r="F10" s="153"/>
      <c r="G10" s="154"/>
      <c r="H10" s="154"/>
      <c r="I10" s="154"/>
      <c r="J10" s="154"/>
      <c r="K10" s="154"/>
      <c r="L10" s="154"/>
      <c r="M10" s="154"/>
      <c r="N10" s="154"/>
      <c r="O10" s="154"/>
      <c r="P10" s="155"/>
      <c r="Q10" s="153"/>
      <c r="R10" s="154"/>
      <c r="S10" s="154"/>
      <c r="T10" s="154"/>
      <c r="U10" s="154"/>
      <c r="V10" s="154"/>
      <c r="W10" s="154"/>
      <c r="X10" s="154"/>
      <c r="Y10" s="154"/>
      <c r="Z10" s="154"/>
      <c r="AA10" s="155"/>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9" t="str">
        <f>F9</f>
        <v>January</v>
      </c>
      <c r="G33" s="159"/>
      <c r="H33" s="159"/>
      <c r="I33" s="159"/>
      <c r="J33" s="159"/>
      <c r="K33" s="159"/>
      <c r="L33" s="159"/>
      <c r="M33" s="159"/>
      <c r="N33" s="159"/>
      <c r="O33" s="159"/>
      <c r="P33" s="160"/>
      <c r="Q33" s="162" t="str">
        <f>"April to "&amp;D4&amp;" (YTD)"</f>
        <v>April to January (YTD)</v>
      </c>
      <c r="R33" s="163"/>
      <c r="S33" s="163"/>
      <c r="T33" s="163"/>
      <c r="U33" s="163"/>
      <c r="V33" s="163"/>
      <c r="W33" s="163"/>
      <c r="X33" s="163"/>
      <c r="Y33" s="163"/>
      <c r="Z33" s="163"/>
      <c r="AA33" s="164"/>
      <c r="AB33" s="162" t="s">
        <v>58</v>
      </c>
      <c r="AC33" s="163"/>
      <c r="AD33" s="163"/>
      <c r="AE33" s="163"/>
      <c r="AF33" s="165"/>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3"/>
      <c r="AC34" s="154"/>
      <c r="AD34" s="154"/>
      <c r="AE34" s="154"/>
      <c r="AF34" s="155"/>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'Dec-23'!P37+'Jan-24'!H37</f>
        <v>1126</v>
      </c>
      <c r="T37" s="74">
        <f>'Dec-23'!Q37+'Jan-24'!I37</f>
        <v>515</v>
      </c>
      <c r="U37" s="74">
        <f>'Dec-23'!R37+'Jan-24'!J37</f>
        <v>229</v>
      </c>
      <c r="V37" s="74">
        <f>'Dec-23'!S37+'Jan-24'!K37</f>
        <v>1257</v>
      </c>
      <c r="W37" s="64"/>
      <c r="X37" s="120">
        <f>IFERROR(R37/S37-1,"n/a")</f>
        <v>0.15186500888099475</v>
      </c>
      <c r="Y37" s="120">
        <f>IFERROR(R37/T37-1,"n/a")</f>
        <v>1.5184466019417475</v>
      </c>
      <c r="Z37" s="120">
        <f>IFERROR(R37/U37-1,"n/a")</f>
        <v>4.6637554585152836</v>
      </c>
      <c r="AA37" s="121">
        <f>IFERROR(R37/V37-1,"n/a")</f>
        <v>3.1821797931583129E-2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'Dec-23'!P38+'Jan-24'!H38</f>
        <v>3011660</v>
      </c>
      <c r="T38" s="74">
        <f>'Dec-23'!Q38+'Jan-24'!I38</f>
        <v>763201</v>
      </c>
      <c r="U38" s="74">
        <f>'Dec-23'!R38+'Jan-24'!J38</f>
        <v>466080</v>
      </c>
      <c r="V38" s="74">
        <f>'Dec-23'!S38+'Jan-24'!K38</f>
        <v>3645234</v>
      </c>
      <c r="W38" s="64"/>
      <c r="X38" s="120">
        <f>IFERROR(R38/S38-1,"n/a")</f>
        <v>0.43302929281525793</v>
      </c>
      <c r="Y38" s="120">
        <f>IFERROR(R38/T38-1,"n/a")</f>
        <v>4.6548628736073461</v>
      </c>
      <c r="Z38" s="120">
        <f>IFERROR(R38/U38-1,"n/a")</f>
        <v>8.2597772914521119</v>
      </c>
      <c r="AA38" s="121">
        <f>IFERROR(R38/V38-1,"n/a")</f>
        <v>0.18395609170769278</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'Dec-23'!P40+'Jan-24'!H40</f>
        <v>521</v>
      </c>
      <c r="T40" s="74">
        <f>'Dec-23'!Q40+'Jan-24'!I40</f>
        <v>194</v>
      </c>
      <c r="U40" s="74">
        <f>'Dec-23'!R40+'Jan-24'!J40</f>
        <v>49</v>
      </c>
      <c r="V40" s="74">
        <f>'Dec-23'!S40+'Jan-24'!K40</f>
        <v>575</v>
      </c>
      <c r="W40" s="64"/>
      <c r="X40" s="120">
        <f>IFERROR(R40/S40-1,"n/a")</f>
        <v>6.909788867562372E-2</v>
      </c>
      <c r="Y40" s="120">
        <f>IFERROR(R40/T40-1,"n/a")</f>
        <v>1.8711340206185567</v>
      </c>
      <c r="Z40" s="120">
        <f>IFERROR(R40/U40-1,"n/a")</f>
        <v>10.36734693877551</v>
      </c>
      <c r="AA40" s="121">
        <f>IFERROR(R40/V40-1,"n/a")</f>
        <v>-3.1304347826086931E-2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'Dec-23'!P41+'Jan-24'!H41</f>
        <v>891546</v>
      </c>
      <c r="T41" s="74">
        <f>'Dec-23'!Q41+'Jan-24'!I41</f>
        <v>293720</v>
      </c>
      <c r="U41" s="74">
        <f>'Dec-23'!R41+'Jan-24'!J41</f>
        <v>52703</v>
      </c>
      <c r="V41" s="74">
        <f>'Dec-23'!S41+'Jan-24'!K41</f>
        <v>1338786</v>
      </c>
      <c r="W41" s="64"/>
      <c r="X41" s="120">
        <f>IFERROR(R41/S41-1,"n/a")</f>
        <v>0.81826176103083847</v>
      </c>
      <c r="Y41" s="120">
        <f>IFERROR(R41/T41-1,"n/a")</f>
        <v>4.5190793953425032</v>
      </c>
      <c r="Z41" s="120">
        <f>IFERROR(R41/U41-1,"n/a")</f>
        <v>29.758476747054246</v>
      </c>
      <c r="AA41" s="121">
        <f>IFERROR(R41/V41-1,"n/a")</f>
        <v>0.21084624428400067</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'Dec-23'!P43+'Jan-24'!H43</f>
        <v>649</v>
      </c>
      <c r="T43" s="74">
        <f>'Dec-23'!Q43+'Jan-24'!I43</f>
        <v>47</v>
      </c>
      <c r="U43" s="74">
        <f>'Dec-23'!R43+'Jan-24'!J43</f>
        <v>8</v>
      </c>
      <c r="V43" s="74">
        <f>'Dec-23'!S43+'Jan-24'!K43</f>
        <v>284</v>
      </c>
      <c r="W43" s="64"/>
      <c r="X43" s="120">
        <f>IFERROR(R43/S43-1,"n/a")</f>
        <v>5.8551617873651818E-2</v>
      </c>
      <c r="Y43" s="120">
        <f>IFERROR(R43/T43-1,"n/a")</f>
        <v>13.617021276595745</v>
      </c>
      <c r="Z43" s="120">
        <f>IFERROR(R43/U43-1,"n/a")</f>
        <v>84.875</v>
      </c>
      <c r="AA43" s="121">
        <f>IFERROR(R43/V43-1,"n/a")</f>
        <v>1.4190140845070425</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'Dec-23'!P44+'Jan-24'!H44</f>
        <v>885224</v>
      </c>
      <c r="T44" s="74">
        <f>'Dec-23'!Q44+'Jan-24'!I44</f>
        <v>17541</v>
      </c>
      <c r="U44" s="74">
        <f>'Dec-23'!R44+'Jan-24'!J44</f>
        <v>9117</v>
      </c>
      <c r="V44" s="74">
        <f>'Dec-23'!S44+'Jan-24'!K44</f>
        <v>579886</v>
      </c>
      <c r="W44" s="64"/>
      <c r="X44" s="120">
        <f>IFERROR(R44/S44-1,"n/a")</f>
        <v>0.4228263128880374</v>
      </c>
      <c r="Y44" s="120">
        <f>IFERROR(R44/T44-1,"n/a")</f>
        <v>70.804344108089623</v>
      </c>
      <c r="Z44" s="120">
        <f>IFERROR(R44/U44-1,"n/a")</f>
        <v>137.15070746956235</v>
      </c>
      <c r="AA44" s="121">
        <f>IFERROR(R44/V44-1,"n/a")</f>
        <v>1.1720131198201025</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'Dec-23'!P46+'Jan-24'!H46</f>
        <v>853</v>
      </c>
      <c r="T46" s="74">
        <f>'Dec-23'!Q46+'Jan-24'!I46</f>
        <v>283</v>
      </c>
      <c r="U46" s="74">
        <f>'Dec-23'!R46+'Jan-24'!J46</f>
        <v>19</v>
      </c>
      <c r="V46" s="74">
        <f>'Dec-23'!S46+'Jan-24'!K46</f>
        <v>762</v>
      </c>
      <c r="W46" s="64"/>
      <c r="X46" s="120">
        <f>IFERROR(R46/S46-1,"n/a")</f>
        <v>0.53106682297772578</v>
      </c>
      <c r="Y46" s="120">
        <f>IFERROR(R46/T46-1,"n/a")</f>
        <v>3.6148409893992932</v>
      </c>
      <c r="Z46" s="120">
        <f>IFERROR(R46/U46-1,"n/a")</f>
        <v>67.736842105263165</v>
      </c>
      <c r="AA46" s="121">
        <f>IFERROR(R46/V46-1,"n/a")</f>
        <v>0.71391076115485563</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'Dec-23'!P47+'Jan-24'!H47</f>
        <v>2111065</v>
      </c>
      <c r="T47" s="74">
        <f>'Dec-23'!Q47+'Jan-24'!I47</f>
        <v>465109</v>
      </c>
      <c r="U47" s="74">
        <f>'Dec-23'!R47+'Jan-24'!J47</f>
        <v>64994</v>
      </c>
      <c r="V47" s="74">
        <f>'Dec-23'!S47+'Jan-24'!K47</f>
        <v>2375565</v>
      </c>
      <c r="W47" s="64"/>
      <c r="X47" s="120">
        <f>IFERROR(R47/S47-1,"n/a")</f>
        <v>0.85311063373226315</v>
      </c>
      <c r="Y47" s="120">
        <f>IFERROR(R47/T47-1,"n/a")</f>
        <v>7.4110111823250033</v>
      </c>
      <c r="Z47" s="120">
        <f>IFERROR(R47/U47-1,"n/a")</f>
        <v>59.190740683755422</v>
      </c>
      <c r="AA47" s="121">
        <f>IFERROR(R47/V47-1,"n/a")</f>
        <v>0.64678171298196419</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'Dec-23'!P49+'Jan-24'!H49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'Dec-23'!P50+'Jan-24'!H50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3158</v>
      </c>
      <c r="T51" s="75">
        <f t="shared" si="14"/>
        <v>1039</v>
      </c>
      <c r="U51" s="75">
        <f t="shared" si="14"/>
        <v>305</v>
      </c>
      <c r="V51" s="75">
        <f t="shared" si="14"/>
        <v>2894</v>
      </c>
      <c r="W51" s="66"/>
      <c r="X51" s="66">
        <f>IFERROR(R51/S51-1,"n/a")</f>
        <v>0.22482583913869547</v>
      </c>
      <c r="Y51" s="66">
        <f>IFERROR(R51/T51-1,"n/a")</f>
        <v>2.7228103946102022</v>
      </c>
      <c r="Z51" s="66">
        <f t="shared" ref="Z51:Z52" si="15">IFERROR(R51/U51-1,"n/a")</f>
        <v>11.681967213114755</v>
      </c>
      <c r="AA51" s="62">
        <f>IFERROR(R51/V51-1,"n/a")</f>
        <v>0.33655839668279208</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6915132</v>
      </c>
      <c r="T52" s="76">
        <f t="shared" si="14"/>
        <v>1539571</v>
      </c>
      <c r="U52" s="76">
        <f t="shared" si="14"/>
        <v>592894</v>
      </c>
      <c r="V52" s="76">
        <f t="shared" si="14"/>
        <v>7959719</v>
      </c>
      <c r="W52" s="67"/>
      <c r="X52" s="67">
        <f>IFERROR(R52/S52-1,"n/a")</f>
        <v>0.61197848428634471</v>
      </c>
      <c r="Y52" s="118">
        <f>IFERROR(R52/T52-1,"n/a")</f>
        <v>6.2403572163933978</v>
      </c>
      <c r="Z52" s="118">
        <f t="shared" si="15"/>
        <v>17.801074053709431</v>
      </c>
      <c r="AA52" s="119">
        <f>IFERROR(R52/V52-1,"n/a")</f>
        <v>0.40043184941578969</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opLeftCell="A10" zoomScale="75" zoomScaleNormal="75" workbookViewId="0">
      <selection activeCell="O38" sqref="O38"/>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6" t="str">
        <f>D4</f>
        <v>December</v>
      </c>
      <c r="G9" s="159"/>
      <c r="H9" s="159"/>
      <c r="I9" s="159"/>
      <c r="J9" s="159"/>
      <c r="K9" s="159"/>
      <c r="L9" s="159"/>
      <c r="M9" s="159"/>
      <c r="N9" s="160"/>
      <c r="O9" s="158" t="str">
        <f>"January to "&amp; D4</f>
        <v>January to December</v>
      </c>
      <c r="P9" s="159"/>
      <c r="Q9" s="159"/>
      <c r="R9" s="159"/>
      <c r="S9" s="159"/>
      <c r="T9" s="159"/>
      <c r="U9" s="159"/>
      <c r="V9" s="159"/>
      <c r="W9" s="160"/>
      <c r="X9" s="158"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1492</v>
      </c>
      <c r="Q13" s="68">
        <f>'Nov-23'!Q13+'Dec-23'!H13</f>
        <v>515</v>
      </c>
      <c r="R13" s="68">
        <f>'Nov-23'!R13+'Dec-23'!I13</f>
        <v>551</v>
      </c>
      <c r="S13" s="68">
        <f>'Nov-23'!S13+'Dec-23'!J13</f>
        <v>1584</v>
      </c>
      <c r="T13" s="64">
        <f>IFERROR(O13/P13-1,"n/a")</f>
        <v>9.2493297587131318E-2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890</v>
      </c>
      <c r="Q22" s="68">
        <f>'Nov-23'!Q22+'Dec-23'!H22</f>
        <v>283</v>
      </c>
      <c r="R22" s="68">
        <f>'Nov-23'!R22+'Dec-23'!I22</f>
        <v>205</v>
      </c>
      <c r="S22" s="68">
        <f>'Nov-23'!S22+'Dec-23'!J22</f>
        <v>1061</v>
      </c>
      <c r="T22" s="64">
        <f>IFERROR(O22/P22-1,"n/a")</f>
        <v>0.68426966292134828</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2157691</v>
      </c>
      <c r="Q23" s="68">
        <f>'Nov-23'!Q23+'Dec-23'!H23</f>
        <v>465109</v>
      </c>
      <c r="R23" s="68">
        <f>'Nov-23'!R23+'Dec-23'!I23</f>
        <v>545974</v>
      </c>
      <c r="S23" s="68">
        <f>'Nov-23'!S23+'Dec-23'!J23</f>
        <v>3220857</v>
      </c>
      <c r="T23" s="64">
        <f>IFERROR(O23/P23-1,"n/a")</f>
        <v>1.0579712294299788</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3603</v>
      </c>
      <c r="Q27" s="75">
        <f t="shared" si="3"/>
        <v>1049</v>
      </c>
      <c r="R27" s="75">
        <f t="shared" si="3"/>
        <v>820</v>
      </c>
      <c r="S27" s="75">
        <f t="shared" si="3"/>
        <v>3544</v>
      </c>
      <c r="T27" s="66">
        <f>IFERROR(O27/P27-1,"n/a")</f>
        <v>0.22980849292256456</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7562881</v>
      </c>
      <c r="Q28" s="76">
        <f t="shared" si="3"/>
        <v>1548386</v>
      </c>
      <c r="R28" s="76">
        <f t="shared" si="3"/>
        <v>1719580</v>
      </c>
      <c r="S28" s="76">
        <f t="shared" si="3"/>
        <v>9796644</v>
      </c>
      <c r="T28" s="67">
        <f>IFERROR(O28/P28-1,"n/a")</f>
        <v>0.67262184873727349</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December</v>
      </c>
      <c r="G33" s="159"/>
      <c r="H33" s="159"/>
      <c r="I33" s="159"/>
      <c r="J33" s="159"/>
      <c r="K33" s="159"/>
      <c r="L33" s="159"/>
      <c r="M33" s="159"/>
      <c r="N33" s="160"/>
      <c r="O33" s="162" t="str">
        <f>"April to "&amp;D4&amp;" (YTD)"</f>
        <v>April to December (YTD)</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962</v>
      </c>
      <c r="Q37" s="74">
        <f>'Nov-23'!Q37+'Dec-23'!H37</f>
        <v>515</v>
      </c>
      <c r="R37" s="74">
        <f>'Nov-23'!R37+'Dec-23'!I37</f>
        <v>42</v>
      </c>
      <c r="S37" s="74">
        <f>'Nov-23'!S37+'Dec-23'!J37</f>
        <v>1068</v>
      </c>
      <c r="T37" s="120">
        <f>IFERROR(O37/P37-1,"n/a")</f>
        <v>0.1434511434511434</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837</v>
      </c>
      <c r="Q46" s="74">
        <f>'Nov-23'!Q46+'Dec-23'!H46</f>
        <v>283</v>
      </c>
      <c r="R46" s="74">
        <f>'Nov-23'!R46+'Dec-23'!I46</f>
        <v>0</v>
      </c>
      <c r="S46" s="74">
        <f>'Nov-23'!S46+'Dec-23'!J46</f>
        <v>738</v>
      </c>
      <c r="T46" s="120">
        <f>IFERROR(O46/P46-1,"n/a")</f>
        <v>0.44802867383512535</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2089237</v>
      </c>
      <c r="Q47" s="74">
        <f>'Nov-23'!Q47+'Dec-23'!H47</f>
        <v>465109</v>
      </c>
      <c r="R47" s="74">
        <f>'Nov-23'!R47+'Dec-23'!I47</f>
        <v>0</v>
      </c>
      <c r="S47" s="74">
        <f>'Nov-23'!S47+'Dec-23'!J47</f>
        <v>2301042</v>
      </c>
      <c r="T47" s="120">
        <f>IFERROR(O47/P47-1,"n/a")</f>
        <v>0.72512357382144765</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2972</v>
      </c>
      <c r="Q51" s="75">
        <f t="shared" si="11"/>
        <v>1037</v>
      </c>
      <c r="R51" s="75">
        <f t="shared" si="11"/>
        <v>93</v>
      </c>
      <c r="S51" s="75">
        <f t="shared" si="11"/>
        <v>2676</v>
      </c>
      <c r="T51" s="66">
        <f>IFERROR(O51/P51-1,"n/a")</f>
        <v>0.19919246298788695</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6695176</v>
      </c>
      <c r="Q52" s="76">
        <f t="shared" si="11"/>
        <v>1538283</v>
      </c>
      <c r="R52" s="76">
        <f t="shared" si="11"/>
        <v>37856</v>
      </c>
      <c r="S52" s="76">
        <f t="shared" si="11"/>
        <v>7338867</v>
      </c>
      <c r="T52" s="67">
        <f>IFERROR(O52/P52-1,"n/a")</f>
        <v>0.51922533477835375</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O53" s="132"/>
      <c r="P53" s="132"/>
      <c r="T53" s="152"/>
      <c r="AC53" s="123"/>
    </row>
    <row r="54" spans="3:29" s="124" customFormat="1" ht="10.5">
      <c r="O54" s="132"/>
      <c r="P54" s="132"/>
      <c r="Q54" s="132"/>
      <c r="R54" s="132"/>
      <c r="S54" s="132"/>
      <c r="T54" s="152"/>
      <c r="AC54" s="123"/>
    </row>
    <row r="55" spans="3:29" ht="14.25">
      <c r="C55" s="124" t="s">
        <v>130</v>
      </c>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75" zoomScaleNormal="75"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6" t="str">
        <f>D4</f>
        <v>November</v>
      </c>
      <c r="G9" s="159"/>
      <c r="H9" s="159"/>
      <c r="I9" s="159"/>
      <c r="J9" s="159"/>
      <c r="K9" s="159"/>
      <c r="L9" s="159"/>
      <c r="M9" s="159"/>
      <c r="N9" s="160"/>
      <c r="O9" s="158" t="str">
        <f>"January to "&amp; D4</f>
        <v>January to November</v>
      </c>
      <c r="P9" s="159"/>
      <c r="Q9" s="159"/>
      <c r="R9" s="159"/>
      <c r="S9" s="159"/>
      <c r="T9" s="159"/>
      <c r="U9" s="159"/>
      <c r="V9" s="159"/>
      <c r="W9" s="159"/>
      <c r="X9" s="166" t="s">
        <v>57</v>
      </c>
      <c r="Y9" s="159"/>
      <c r="Z9" s="159"/>
      <c r="AA9" s="161"/>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9" t="str">
        <f>F9</f>
        <v>November</v>
      </c>
      <c r="G33" s="159"/>
      <c r="H33" s="159"/>
      <c r="I33" s="159"/>
      <c r="J33" s="159"/>
      <c r="K33" s="159"/>
      <c r="L33" s="159"/>
      <c r="M33" s="159"/>
      <c r="N33" s="160"/>
      <c r="O33" s="162" t="str">
        <f>"April to "&amp;D4&amp;" (YTD)"</f>
        <v>April to November (YTD)</v>
      </c>
      <c r="P33" s="163"/>
      <c r="Q33" s="163"/>
      <c r="R33" s="163"/>
      <c r="S33" s="163"/>
      <c r="T33" s="163"/>
      <c r="U33" s="163"/>
      <c r="V33" s="163"/>
      <c r="W33" s="164"/>
      <c r="X33" s="158" t="s">
        <v>58</v>
      </c>
      <c r="Y33" s="159"/>
      <c r="Z33" s="159"/>
      <c r="AA33" s="161"/>
    </row>
    <row r="34" spans="1:29" s="124" customFormat="1" ht="10.5">
      <c r="A34" s="123"/>
      <c r="B34" s="123"/>
      <c r="C34" s="29"/>
      <c r="D34" s="30"/>
      <c r="E34" s="30"/>
      <c r="F34" s="153"/>
      <c r="G34" s="154"/>
      <c r="H34" s="154"/>
      <c r="I34" s="154"/>
      <c r="J34" s="154"/>
      <c r="K34" s="154"/>
      <c r="L34" s="154"/>
      <c r="M34" s="154"/>
      <c r="N34" s="155"/>
      <c r="O34" s="153"/>
      <c r="P34" s="154"/>
      <c r="Q34" s="154"/>
      <c r="R34" s="154"/>
      <c r="S34" s="154"/>
      <c r="T34" s="154"/>
      <c r="U34" s="154"/>
      <c r="V34" s="154"/>
      <c r="W34" s="155"/>
      <c r="X34" s="153"/>
      <c r="Y34" s="154"/>
      <c r="Z34" s="154"/>
      <c r="AA34" s="155"/>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3</vt:i4>
      </vt:variant>
    </vt:vector>
  </HeadingPairs>
  <TitlesOfParts>
    <vt:vector size="39" baseType="lpstr">
      <vt:lpstr> </vt:lpstr>
      <vt:lpstr>Disclaimer</vt:lpstr>
      <vt:lpstr>Notes</vt:lpstr>
      <vt:lpstr>Occupancy_2023</vt:lpstr>
      <vt:lpstr>Traffic&gt;</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2024-04-18T10:03:08Z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