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3 - Release/"/>
    </mc:Choice>
  </mc:AlternateContent>
  <xr:revisionPtr revIDLastSave="0" documentId="8_{DBF72AC3-CDC5-4409-A1F7-E0A79D7C44F0}" xr6:coauthVersionLast="47" xr6:coauthVersionMax="47" xr10:uidLastSave="{00000000-0000-0000-0000-000000000000}"/>
  <bookViews>
    <workbookView xWindow="-98" yWindow="-98" windowWidth="23236" windowHeight="13875" firstSheet="2" activeTab="3" xr2:uid="{00000000-000D-0000-FFFF-FFFF00000000}"/>
  </bookViews>
  <sheets>
    <sheet name=" " sheetId="3" r:id="rId1"/>
    <sheet name="Disclaimer" sheetId="13" r:id="rId2"/>
    <sheet name="Notes" sheetId="11" r:id="rId3"/>
    <sheet name="Occupancy_2023" sheetId="24" r:id="rId4"/>
    <sheet name="Traffic&gt;" sheetId="25" r:id="rId5"/>
    <sheet name="Sep-23" sheetId="40" r:id="rId6"/>
    <sheet name="Aug-23" sheetId="38" r:id="rId7"/>
    <sheet name="July-23" sheetId="37" r:id="rId8"/>
    <sheet name="June-23" sheetId="36" r:id="rId9"/>
    <sheet name="May-23" sheetId="35" r:id="rId10"/>
    <sheet name="Apr-23" sheetId="34" r:id="rId11"/>
    <sheet name="Mar-23" sheetId="33" r:id="rId12"/>
    <sheet name="Mar-23_old structure" sheetId="32" r:id="rId13"/>
    <sheet name="Feb-23" sheetId="31" r:id="rId14"/>
    <sheet name="Jan-23" sheetId="30" r:id="rId15"/>
    <sheet name="Dec-22" sheetId="29" r:id="rId16"/>
    <sheet name="Nov-22" sheetId="28" r:id="rId17"/>
    <sheet name="Oct-22" sheetId="27" r:id="rId18"/>
    <sheet name="Sep-22" sheetId="26" r:id="rId19"/>
    <sheet name="Aug-22" sheetId="22" r:id="rId20"/>
    <sheet name="Jul-22" sheetId="21" r:id="rId21"/>
    <sheet name="Jun-22" sheetId="20" r:id="rId22"/>
    <sheet name="May-22" sheetId="19" r:id="rId23"/>
    <sheet name="Apr-22" sheetId="18" r:id="rId24"/>
    <sheet name="Mar-22" sheetId="17" r:id="rId25"/>
    <sheet name="Feb-22" sheetId="16" r:id="rId26"/>
    <sheet name="Jan-22" sheetId="15" r:id="rId27"/>
    <sheet name="Dec-21" sheetId="14" r:id="rId28"/>
    <sheet name="Nov-21" sheetId="10" r:id="rId29"/>
    <sheet name="Oct-21" sheetId="9" r:id="rId30"/>
    <sheet name="Sept-21" sheetId="1" r:id="rId31"/>
  </sheets>
  <externalReferences>
    <externalReference r:id="rId32"/>
    <externalReference r:id="rId33"/>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3" hidden="1">'Apr-22'!$X:$XFD</definedName>
    <definedName name="Z_5F6D01E3_9E6F_4D7F_980F_63899AF95899_.wvu.Cols" localSheetId="19" hidden="1">'Aug-22'!$X:$XFD</definedName>
    <definedName name="Z_5F6D01E3_9E6F_4D7F_980F_63899AF95899_.wvu.Cols" localSheetId="27" hidden="1">'Dec-21'!$S:$XFD</definedName>
    <definedName name="Z_5F6D01E3_9E6F_4D7F_980F_63899AF95899_.wvu.Cols" localSheetId="15" hidden="1">'Dec-22'!$X:$XFD</definedName>
    <definedName name="Z_5F6D01E3_9E6F_4D7F_980F_63899AF95899_.wvu.Cols" localSheetId="1" hidden="1">Disclaimer!$X:$XFD</definedName>
    <definedName name="Z_5F6D01E3_9E6F_4D7F_980F_63899AF95899_.wvu.Cols" localSheetId="25" hidden="1">'Feb-22'!$X:$XFD</definedName>
    <definedName name="Z_5F6D01E3_9E6F_4D7F_980F_63899AF95899_.wvu.Cols" localSheetId="26" hidden="1">'Jan-22'!$X:$XFD</definedName>
    <definedName name="Z_5F6D01E3_9E6F_4D7F_980F_63899AF95899_.wvu.Cols" localSheetId="14" hidden="1">'Jan-23'!$AC:$XFD</definedName>
    <definedName name="Z_5F6D01E3_9E6F_4D7F_980F_63899AF95899_.wvu.Cols" localSheetId="20" hidden="1">'Jul-22'!$X:$XFD</definedName>
    <definedName name="Z_5F6D01E3_9E6F_4D7F_980F_63899AF95899_.wvu.Cols" localSheetId="21" hidden="1">'Jun-22'!$X:$XFD</definedName>
    <definedName name="Z_5F6D01E3_9E6F_4D7F_980F_63899AF95899_.wvu.Cols" localSheetId="24" hidden="1">'Mar-22'!$X:$XFD</definedName>
    <definedName name="Z_5F6D01E3_9E6F_4D7F_980F_63899AF95899_.wvu.Cols" localSheetId="22" hidden="1">'May-22'!$X:$XFD</definedName>
    <definedName name="Z_5F6D01E3_9E6F_4D7F_980F_63899AF95899_.wvu.Cols" localSheetId="2" hidden="1">Notes!$S:$XFD</definedName>
    <definedName name="Z_5F6D01E3_9E6F_4D7F_980F_63899AF95899_.wvu.Cols" localSheetId="28" hidden="1">'Nov-21'!$S:$XFD</definedName>
    <definedName name="Z_5F6D01E3_9E6F_4D7F_980F_63899AF95899_.wvu.Cols" localSheetId="16" hidden="1">'Nov-22'!$X:$XFD</definedName>
    <definedName name="Z_5F6D01E3_9E6F_4D7F_980F_63899AF95899_.wvu.Cols" localSheetId="3" hidden="1">Occupancy_2023!$AA:$XFD</definedName>
    <definedName name="Z_5F6D01E3_9E6F_4D7F_980F_63899AF95899_.wvu.Cols" localSheetId="29" hidden="1">'Oct-21'!$S:$XFD</definedName>
    <definedName name="Z_5F6D01E3_9E6F_4D7F_980F_63899AF95899_.wvu.Cols" localSheetId="17" hidden="1">'Oct-22'!$X:$XFD</definedName>
    <definedName name="Z_5F6D01E3_9E6F_4D7F_980F_63899AF95899_.wvu.Cols" localSheetId="18" hidden="1">'Sep-22'!$X:$XFD</definedName>
    <definedName name="Z_5F6D01E3_9E6F_4D7F_980F_63899AF95899_.wvu.Cols" localSheetId="30"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3" hidden="1">'Apr-22'!$49:$1048576,'Apr-22'!$30:$48</definedName>
    <definedName name="Z_5F6D01E3_9E6F_4D7F_980F_63899AF95899_.wvu.Rows" localSheetId="27" hidden="1">'Dec-21'!$49:$1048576,'Dec-21'!$30:$48</definedName>
    <definedName name="Z_5F6D01E3_9E6F_4D7F_980F_63899AF95899_.wvu.Rows" localSheetId="1" hidden="1">Disclaimer!$45:$1048576,Disclaimer!$30:$44</definedName>
    <definedName name="Z_5F6D01E3_9E6F_4D7F_980F_63899AF95899_.wvu.Rows" localSheetId="25" hidden="1">'Feb-22'!$49:$1048576,'Feb-22'!$30:$48</definedName>
    <definedName name="Z_5F6D01E3_9E6F_4D7F_980F_63899AF95899_.wvu.Rows" localSheetId="26" hidden="1">'Jan-22'!$49:$1048576,'Jan-22'!$30:$48</definedName>
    <definedName name="Z_5F6D01E3_9E6F_4D7F_980F_63899AF95899_.wvu.Rows" localSheetId="21" hidden="1">'Jun-22'!$49:$1048576,'Jun-22'!$30:$48</definedName>
    <definedName name="Z_5F6D01E3_9E6F_4D7F_980F_63899AF95899_.wvu.Rows" localSheetId="24" hidden="1">'Mar-22'!$49:$1048576,'Mar-22'!$30:$48</definedName>
    <definedName name="Z_5F6D01E3_9E6F_4D7F_980F_63899AF95899_.wvu.Rows" localSheetId="22" hidden="1">'May-22'!$49:$1048576,'May-22'!$30:$48</definedName>
    <definedName name="Z_5F6D01E3_9E6F_4D7F_980F_63899AF95899_.wvu.Rows" localSheetId="2" hidden="1">Notes!$45:$1048576,Notes!$27:$44</definedName>
    <definedName name="Z_5F6D01E3_9E6F_4D7F_980F_63899AF95899_.wvu.Rows" localSheetId="28" hidden="1">'Nov-21'!$49:$1048576,'Nov-21'!$30:$48</definedName>
    <definedName name="Z_5F6D01E3_9E6F_4D7F_980F_63899AF95899_.wvu.Rows" localSheetId="29" hidden="1">'Oct-21'!$49:$1048576,'Oct-21'!$30:$48</definedName>
    <definedName name="Z_5F6D01E3_9E6F_4D7F_980F_63899AF95899_.wvu.Rows" localSheetId="30" hidden="1">'Sept-21'!$49:$1048576,'Sept-21'!$30:$48</definedName>
    <definedName name="Z_5F6D01E3_9E6F_4D7F_980F_63899AF95899_.wvu.Rows" localSheetId="4" hidden="1">'Traffic&gt;'!$45:$1048576,'Traffic&gt;'!$27:$44</definedName>
  </definedNames>
  <calcPr calcId="191029" iterate="1"/>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9" i="40" l="1"/>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S28" i="40" l="1"/>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I52" i="40" l="1"/>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P51" i="40" l="1"/>
  <c r="W27" i="40"/>
  <c r="V27" i="40"/>
  <c r="T27" i="40"/>
  <c r="S52" i="40"/>
  <c r="W38" i="40"/>
  <c r="T40" i="40"/>
  <c r="W40" i="40"/>
  <c r="V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V40" i="38"/>
  <c r="T44" i="38"/>
  <c r="W44" i="38"/>
  <c r="U44" i="38"/>
  <c r="V44" i="38"/>
  <c r="W46" i="38"/>
  <c r="V46" i="38"/>
  <c r="U46" i="38"/>
  <c r="T46" i="38"/>
  <c r="W50" i="38"/>
  <c r="V50" i="38"/>
  <c r="T50" i="38"/>
  <c r="U50" i="38"/>
  <c r="V38" i="38"/>
  <c r="W38" i="38"/>
  <c r="O51" i="38"/>
  <c r="W37" i="38"/>
  <c r="V37" i="38"/>
  <c r="U37" i="38"/>
  <c r="T37" i="38"/>
  <c r="W27" i="38"/>
  <c r="V27" i="38"/>
  <c r="T27" i="38"/>
  <c r="X52" i="33"/>
  <c r="X51" i="33"/>
  <c r="X44" i="33"/>
  <c r="W51" i="40" l="1"/>
  <c r="V51" i="40"/>
  <c r="T51" i="40"/>
  <c r="W52" i="40"/>
  <c r="V52" i="40"/>
  <c r="U52" i="40"/>
  <c r="T52" i="40"/>
  <c r="W51" i="38"/>
  <c r="V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16" i="34"/>
  <c r="H40" i="34" s="1"/>
  <c r="Q40" i="34" s="1"/>
  <c r="G40" i="34"/>
  <c r="P40" i="34" s="1"/>
  <c r="P40" i="35" s="1"/>
  <c r="P40" i="36" s="1"/>
  <c r="P40" i="37"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Q40" i="38"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Q40" i="40" l="1"/>
  <c r="Q51" i="38"/>
  <c r="U51" i="38" s="1"/>
  <c r="U40" i="38"/>
  <c r="U49" i="37"/>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J28" i="32"/>
  <c r="J29" i="32"/>
  <c r="I29" i="32"/>
  <c r="I28" i="32"/>
  <c r="H28" i="32"/>
  <c r="G28" i="32"/>
  <c r="H29" i="32"/>
  <c r="G29" i="32"/>
  <c r="Q51" i="40" l="1"/>
  <c r="U51" i="40" s="1"/>
  <c r="U40" i="40"/>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N20" i="32" l="1"/>
  <c r="W52" i="38"/>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N46" i="32" l="1"/>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2" l="1"/>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Y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Q16" i="40" l="1"/>
  <c r="Q27" i="38"/>
  <c r="U27" i="38" s="1"/>
  <c r="U16" i="38"/>
  <c r="T20" i="36"/>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Q27" i="40" l="1"/>
  <c r="U27" i="40" s="1"/>
  <c r="U16" i="40"/>
  <c r="P28" i="37"/>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<sst xmlns="http://schemas.openxmlformats.org/spreadsheetml/2006/main" count="1537" uniqueCount="129">
  <si>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</si>
  <si>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</si>
  <si>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</si>
  <si>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</si>
  <si>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</si>
  <si>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</si>
  <si>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</si>
  <si>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</si>
  <si>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</si>
  <si>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</si>
  <si>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</si>
  <si>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</si>
  <si>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</si>
  <si>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</si>
  <si>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</si>
  <si>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</si>
  <si>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</si>
  <si>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</si>
  <si>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</si>
  <si>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</si>
  <si>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</si>
  <si>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</si>
  <si>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</si>
  <si>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</si>
  <si>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</si>
  <si>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</si>
  <si>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</si>
  <si>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</si>
  <si>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</si>
  <si>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</si>
  <si>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</si>
  <si>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</si>
  <si>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</si>
  <si>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</si>
  <si>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</si>
  <si>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</si>
  <si>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</si>
  <si>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</si>
  <si>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</si>
  <si>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</si>
  <si>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</si>
  <si>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</si>
  <si>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</si>
  <si>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</si>
  <si>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</si>
  <si>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</si>
  <si>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</si>
  <si>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</si>
  <si>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</si>
  <si>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</si>
  <si>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</si>
  <si>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</si>
  <si>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</si>
  <si>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</si>
  <si>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</si>
  <si>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</si>
  <si>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</si>
  <si>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</si>
  <si>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</si>
  <si>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</si>
  <si>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</si>
  <si>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</si>
  <si>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</si>
  <si>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</si>
  <si>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</si>
  <si>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</si>
  <si>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</si>
  <si>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</si>
  <si>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</si>
  <si>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</si>
  <si>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</si>
  <si>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</si>
  <si>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</si>
  <si>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</si>
  <si>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</si>
  <si>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</si>
  <si>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</si>
  <si>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</si>
  <si>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</si>
  <si>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</si>
  <si>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</si>
  <si>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</si>
  <si>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</si>
  <si>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</si>
  <si>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</si>
  <si>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</si>
  <si>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</si>
  <si>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</si>
  <si>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</si>
  <si>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</si>
  <si>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</si>
  <si>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</si>
  <si>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</si>
  <si>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</si>
  <si>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</si>
  <si>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</si>
  <si>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</si>
  <si>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</si>
  <si>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</si>
  <si>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</si>
  <si>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</si>
  <si>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</si>
  <si>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</si>
  <si>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</si>
  <si>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</si>
  <si>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</si>
  <si>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</si>
  <si>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</si>
  <si>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</si>
  <si>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</si>
  <si>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</si>
  <si>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</si>
  <si>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</si>
  <si>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</si>
  <si>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</si>
  <si>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</si>
  <si>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</si>
  <si>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</si>
  <si>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</si>
  <si>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</si>
  <si>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</si>
  <si>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</si>
  <si>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</si>
  <si>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</si>
  <si>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</si>
  <si>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</si>
  <si>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</si>
  <si>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</si>
  <si>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Aug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</si>
</sst>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5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microsoft.com/office/2017/10/relationships/person" Target="persons/person.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endParaRPr lang="de-DE" sz="1000" i="1">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84030</xdr:colOff>
      <xdr:row>0</xdr:row>
      <xdr:rowOff>0</xdr:rowOff>
    </xdr:from>
    <xdr:to>
      <xdr:col>24</xdr:col>
      <xdr:colOff>592665</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14716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2.xml"/><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45214</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4" t="s">
        <v>47</v>
      </c>
      <c r="G9" s="144"/>
      <c r="H9" s="144"/>
      <c r="I9" s="144"/>
      <c r="J9" s="144"/>
      <c r="K9" s="144"/>
      <c r="L9" s="144"/>
      <c r="M9" s="144"/>
      <c r="N9" s="145"/>
      <c r="O9" s="146" t="s">
        <v>49</v>
      </c>
      <c r="P9" s="144"/>
      <c r="Q9" s="144"/>
      <c r="R9" s="144"/>
      <c r="S9" s="144"/>
      <c r="T9" s="144"/>
      <c r="U9" s="144"/>
      <c r="V9" s="144"/>
      <c r="W9" s="145"/>
      <c r="X9" s="146" t="s">
        <v>57</v>
      </c>
      <c r="Y9" s="144"/>
      <c r="Z9" s="144"/>
      <c r="AA9" s="147"/>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25">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4" t="str">
        <f>F9</f>
        <v>May</v>
      </c>
      <c r="G33" s="144"/>
      <c r="H33" s="144"/>
      <c r="I33" s="144"/>
      <c r="J33" s="144"/>
      <c r="K33" s="144"/>
      <c r="L33" s="144"/>
      <c r="M33" s="144"/>
      <c r="N33" s="145"/>
      <c r="O33" s="148" t="s">
        <v>121</v>
      </c>
      <c r="P33" s="149"/>
      <c r="Q33" s="149"/>
      <c r="R33" s="149"/>
      <c r="S33" s="149"/>
      <c r="T33" s="149"/>
      <c r="U33" s="149"/>
      <c r="V33" s="149"/>
      <c r="W33" s="150"/>
      <c r="X33" s="146" t="s">
        <v>58</v>
      </c>
      <c r="Y33" s="144"/>
      <c r="Z33" s="144"/>
      <c r="AA33" s="147"/>
    </row>
    <row r="34" spans="1:29" ht="14.25">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0.25">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25">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topLeftCell="A26"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114</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4" t="s">
        <v>45</v>
      </c>
      <c r="G9" s="144"/>
      <c r="H9" s="144"/>
      <c r="I9" s="144"/>
      <c r="J9" s="144"/>
      <c r="K9" s="144"/>
      <c r="L9" s="144"/>
      <c r="M9" s="144"/>
      <c r="N9" s="145"/>
      <c r="O9" s="146" t="s">
        <v>46</v>
      </c>
      <c r="P9" s="144"/>
      <c r="Q9" s="144"/>
      <c r="R9" s="144"/>
      <c r="S9" s="144"/>
      <c r="T9" s="144"/>
      <c r="U9" s="144"/>
      <c r="V9" s="144"/>
      <c r="W9" s="145"/>
      <c r="X9" s="146" t="s">
        <v>57</v>
      </c>
      <c r="Y9" s="144"/>
      <c r="Z9" s="144"/>
      <c r="AA9" s="147"/>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25">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'[2]Cruise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4" t="str">
        <f>F9</f>
        <v>April</v>
      </c>
      <c r="G33" s="144"/>
      <c r="H33" s="144"/>
      <c r="I33" s="144"/>
      <c r="J33" s="144"/>
      <c r="K33" s="144"/>
      <c r="L33" s="144"/>
      <c r="M33" s="144"/>
      <c r="N33" s="145"/>
      <c r="O33" s="148" t="s">
        <v>115</v>
      </c>
      <c r="P33" s="149"/>
      <c r="Q33" s="149"/>
      <c r="R33" s="149"/>
      <c r="S33" s="149"/>
      <c r="T33" s="149"/>
      <c r="U33" s="149"/>
      <c r="V33" s="149"/>
      <c r="W33" s="150"/>
      <c r="X33" s="146" t="s">
        <v>58</v>
      </c>
      <c r="Y33" s="144"/>
      <c r="Z33" s="144"/>
      <c r="AA33" s="147"/>
    </row>
    <row r="34" spans="1:29" ht="14.25">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0.25">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25">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20"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ht="14.25">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'[2]Regional BD'!$EF$36</f>
        <v>181</v>
      </c>
      <c r="G13" s="71">
        <f>'[2]Regional BD'!$DS$36</f>
        <v>204</v>
      </c>
      <c r="H13" s="71">
        <f>'[2]Regional BD'!$DF$36</f>
        <v>0</v>
      </c>
      <c r="I13" s="71">
        <f>'[2]Regional BD'!$CS$36</f>
        <v>147</v>
      </c>
      <c r="J13" s="71">
        <f>'[2]Regional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'[2]Regional BD'!$EF$41</f>
        <v>565574</v>
      </c>
      <c r="G14" s="71">
        <f>'[2]Regional BD'!$DS$41</f>
        <v>344501</v>
      </c>
      <c r="H14" s="71">
        <f>'[2]Regional BD'!$DF$41</f>
        <v>0</v>
      </c>
      <c r="I14" s="71">
        <f>'[2]Regional BD'!$CS$41</f>
        <v>196286</v>
      </c>
      <c r="J14" s="71">
        <f>'[2]Regional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'[2]Cruise KPI 2019&amp;2023Regional-BD'!$M$13</f>
        <v>16</v>
      </c>
      <c r="G16" s="71">
        <f>'[2]Cruise KPI 2019&amp;2023Regional-BD'!$J$13</f>
        <v>26</v>
      </c>
      <c r="H16" s="71">
        <f>'[2]Cruise KPI 2019&amp;2023Regional-BD'!$G$13</f>
        <v>5</v>
      </c>
      <c r="I16" s="71">
        <f>'[2]Regional BD'!$CS$69</f>
        <v>1</v>
      </c>
      <c r="J16" s="71">
        <f>'[2]Cruise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'[2]Cruise KPI 2019&amp;2023Regional-BD'!$N$13</f>
        <v>43135</v>
      </c>
      <c r="G17" s="71">
        <f>'[2]Cruise KPI 2019&amp;2023Regional-BD'!$K$13</f>
        <v>28377</v>
      </c>
      <c r="H17" s="71">
        <f>'[2]Cruise KPI 2019&amp;2023Regional-BD'!$H$13</f>
        <v>4146</v>
      </c>
      <c r="I17" s="71">
        <f>'[2]Regional BD'!$CS$74</f>
        <v>565</v>
      </c>
      <c r="J17" s="71">
        <f>'[2]Cruise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'[2]Cruise KPI 2019&amp;2023Regional-BD'!$M$19</f>
        <v>17</v>
      </c>
      <c r="G19" s="71">
        <f>'[2]Cruise KPI 2019&amp;2023Regional-BD'!$J$19</f>
        <v>6</v>
      </c>
      <c r="H19" s="71">
        <f>'[2]Cruise KPI 2019&amp;2023Regional-BD'!$G$19</f>
        <v>0</v>
      </c>
      <c r="I19" s="71">
        <f>'[2]Regional BD'!$CS$157</f>
        <v>2</v>
      </c>
      <c r="J19" s="71">
        <f>'[2]Cruise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'[2]Cruise KPI 2019&amp;2023Regional-BD'!$N$19+'[2]Ferry KPI'!$N$11</f>
        <v>14734</v>
      </c>
      <c r="G20" s="71">
        <f>'[2]Cruise KPI 2019&amp;2023Regional-BD'!$K$19</f>
        <v>595</v>
      </c>
      <c r="H20" s="71">
        <f>'[2]Cruise KPI 2019&amp;2023Regional-BD'!$H$19+'[2]Ferry KPI'!$H$11</f>
        <v>0</v>
      </c>
      <c r="I20" s="71">
        <f>'[2]Regional BD'!$CS$162+'[2]Ferry Summary'!$U$25</f>
        <v>887</v>
      </c>
      <c r="J20" s="71">
        <f>'[2]Cruise KPI 2019&amp;2023Regional-BD'!$E$19+'[2]Ferry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'[2]Cruise KPI 2019&amp;2023Regional-BD'!$M$23</f>
        <v>108</v>
      </c>
      <c r="G22" s="71">
        <f>'[2]Cruise KPI 2019&amp;2023Regional-BD'!$J$23</f>
        <v>24</v>
      </c>
      <c r="H22" s="71">
        <f>'[2]Regional BD'!$DF$212</f>
        <v>0</v>
      </c>
      <c r="I22" s="71">
        <f>'[2]Regional BD'!$CS$212</f>
        <v>10</v>
      </c>
      <c r="J22" s="71">
        <f>'[2]Regional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'[2]Cruise KPI 2019&amp;2023Regional-BD'!$N$23</f>
        <v>297870</v>
      </c>
      <c r="G23" s="71">
        <f>'[2]Cruise KPI 2019&amp;2023Regional-BD'!$K$23</f>
        <v>32594</v>
      </c>
      <c r="H23" s="71">
        <f>'[2]Regional BD'!$DF$217</f>
        <v>0</v>
      </c>
      <c r="I23" s="71">
        <f>'[2]Regional BD'!$CS$217</f>
        <v>28535</v>
      </c>
      <c r="J23" s="71">
        <f>'[2]Regional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44" t="str">
        <f>F9</f>
        <v>March</v>
      </c>
      <c r="G33" s="144"/>
      <c r="H33" s="144"/>
      <c r="I33" s="144"/>
      <c r="J33" s="144"/>
      <c r="K33" s="144"/>
      <c r="L33" s="144"/>
      <c r="M33" s="144"/>
      <c r="N33" s="145"/>
      <c r="O33" s="146" t="s">
        <v>108</v>
      </c>
      <c r="P33" s="144"/>
      <c r="Q33" s="144"/>
      <c r="R33" s="144"/>
      <c r="S33" s="144"/>
      <c r="T33" s="144"/>
      <c r="U33" s="144"/>
      <c r="V33" s="144"/>
      <c r="W33" s="145"/>
      <c r="X33" s="146" t="s">
        <v>58</v>
      </c>
      <c r="Y33" s="144"/>
      <c r="Z33" s="144"/>
      <c r="AA33" s="147"/>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102</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110</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111</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112</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113</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SUM('[2]Regional BD'!$DQ$366:$DS$366,'[2]Regional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SUM('[2]Regional BD'!$DQ$371:$DS$371,'[2]Regional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'[2]Cruise Summary Data Entry'!$CG$105</f>
        <v>57</v>
      </c>
      <c r="G13" s="71">
        <f>'[2]Cruise Summary Data Entry'!$AL$105</f>
        <v>74</v>
      </c>
      <c r="H13" s="71">
        <f>'[2]Cruise Summary Data Entry'!$V$105</f>
        <v>0</v>
      </c>
      <c r="I13" s="71">
        <f>'[2]Cruise Summary Data Entry'!$BR$105</f>
        <v>29</v>
      </c>
      <c r="J13" s="71">
        <f>'[2]Cruise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'[2]Cruise Summary Data Entry'!$CG$110</f>
        <v>109432</v>
      </c>
      <c r="G14" s="71">
        <f>'[2]Cruise Summary Data Entry'!$AL$110</f>
        <v>60824</v>
      </c>
      <c r="H14" s="71">
        <f>'[2]Cruise Summary Data Entry'!$V$110</f>
        <v>0</v>
      </c>
      <c r="I14" s="71">
        <f>'[2]Cruise Summary Data Entry'!$BR$110</f>
        <v>48626</v>
      </c>
      <c r="J14" s="71">
        <f>'[2]Cruise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'[2]Cruise Summary Data Entry'!$CG$6+'[2]Cruise Summary Data Entry'!$CG$17</f>
        <v>37</v>
      </c>
      <c r="G16" s="71">
        <f>'[2]Cruise Summary Data Entry'!$AL$6+'[2]Cruise Summary Data Entry'!$AL$17</f>
        <v>24</v>
      </c>
      <c r="H16" s="71">
        <f>'[2]Cruise Summary Data Entry'!$V$6+'[2]Cruise Summary Data Entry'!$V$17</f>
        <v>0</v>
      </c>
      <c r="I16" s="71">
        <f>'[2]Cruise Summary Data Entry'!$BR$6+'[2]Cruise Summary Data Entry'!$BR$17</f>
        <v>10</v>
      </c>
      <c r="J16" s="71">
        <f>'[2]Cruise Summary Data Entry'!$F$6+'[2]Cruise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'[2]Cruise Summary Data Entry'!$CG$11+'[2]Cruise Summary Data Entry'!$CG$22</f>
        <v>105059</v>
      </c>
      <c r="G17" s="71">
        <f>'[2]Cruise Summary Data Entry'!$AL$11+'[2]Cruise Summary Data Entry'!$AL$22</f>
        <v>32594</v>
      </c>
      <c r="H17" s="71">
        <v>0</v>
      </c>
      <c r="I17" s="71">
        <f>'[2]Cruise Summary Data Entry'!$BR$11+'[2]Cruise Summary Data Entry'!$BR$22</f>
        <v>28535</v>
      </c>
      <c r="J17" s="71">
        <f>'[2]Cruise Summary Data Entry'!$F$11+'[2]Cruise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'[2]Cruise Summary Data Entry'!$CG$116</f>
        <v>15</v>
      </c>
      <c r="G19" s="71">
        <f>'[2]Cruise Summary Data Entry'!$AL$116</f>
        <v>5</v>
      </c>
      <c r="H19" s="71">
        <f>'[2]Cruise Summary Data Entry'!$V$116</f>
        <v>0</v>
      </c>
      <c r="I19" s="71">
        <f>'[2]Cruise Summary Data Entry'!$BR$116</f>
        <v>2</v>
      </c>
      <c r="J19" s="71">
        <f>'[2]Cruise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'[2]Cruise Summary Data Entry'!$CG$121+'[2]Ferry Summary'!$F$58</f>
        <v>14659</v>
      </c>
      <c r="G20" s="71">
        <f>'[2]Cruise Summary Data Entry'!$AL$121+'[2]Ferry Summary'!$F$39</f>
        <v>364</v>
      </c>
      <c r="H20" s="71">
        <f>'[2]Cruise Summary Data Entry'!$V$121+'[2]Ferry Summary'!$F$24</f>
        <v>0</v>
      </c>
      <c r="I20" s="71">
        <f>'[2]Cruise Summary Data Entry'!$BR$121+'[2]Ferry Summary'!$U$25</f>
        <v>887</v>
      </c>
      <c r="J20" s="71">
        <f>'[2]Cruise Summary Data Entry'!$F$121+'[2]Ferry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'[2]Cruise Summary Data Entry'!$CG$94</f>
        <v>124</v>
      </c>
      <c r="G22" s="71">
        <f>'[2]Cruise Summary Data Entry'!$AL$94</f>
        <v>130</v>
      </c>
      <c r="H22" s="71">
        <f>'[2]Cruise Summary Data Entry'!$V$94</f>
        <v>0</v>
      </c>
      <c r="I22" s="71">
        <f>'[2]Cruise Summary Data Entry'!$BR$94</f>
        <v>118</v>
      </c>
      <c r="J22" s="71">
        <f>'[2]Cruise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'[2]Cruise Summary Data Entry'!$CG$99</f>
        <v>456142</v>
      </c>
      <c r="G23" s="71">
        <f>'[2]Cruise Summary Data Entry'!$AL$99</f>
        <v>283677</v>
      </c>
      <c r="H23" s="71">
        <f>'[2]Cruise Summary Data Entry'!$V$99</f>
        <v>0</v>
      </c>
      <c r="I23" s="71">
        <f>'[2]Cruise Summary Data Entry'!$BR$99</f>
        <v>147660</v>
      </c>
      <c r="J23" s="71">
        <f>'[2]Cruise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'[2]Cruise Summary Data Entry'!$CG$28</f>
        <v>11</v>
      </c>
      <c r="G25" s="71">
        <f>'[2]Cruise Summary Data Entry'!$AL$28</f>
        <v>14</v>
      </c>
      <c r="H25" s="71">
        <f>'[2]Cruise Summary Data Entry'!$V$28</f>
        <v>4</v>
      </c>
      <c r="I25" s="71">
        <f>'[2]Cruise Summary Data Entry'!$BR$28</f>
        <v>1</v>
      </c>
      <c r="J25" s="71">
        <f>'[2]Cruise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'[2]Cruise Summary Data Entry'!$CG$33</f>
        <v>35490</v>
      </c>
      <c r="G26" s="71">
        <f>'[2]Cruise Summary Data Entry'!$AL$33</f>
        <v>19157</v>
      </c>
      <c r="H26" s="71">
        <f>'[2]Cruise Summary Data Entry'!$V$33</f>
        <v>3290</v>
      </c>
      <c r="I26" s="71">
        <f>'[2]Cruise Summary Data Entry'!$BR$33</f>
        <v>565</v>
      </c>
      <c r="J26" s="71">
        <f>'[2]Cruise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'[2]Cruise Historical Data Summary'!$EF$113</f>
        <v>78</v>
      </c>
      <c r="G28" s="71">
        <f>'[2]Cruise Historical Data Summary'!$DS$113</f>
        <v>13</v>
      </c>
      <c r="H28" s="71">
        <f>'[2]Cruise Historical Data Summary'!$DF$113</f>
        <v>1</v>
      </c>
      <c r="I28" s="71">
        <f>'[2]Cruise Historical Data Summary'!$CS$113</f>
        <v>0</v>
      </c>
      <c r="J28" s="71">
        <f>'[2]Cruise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'[2]Cruise Historical Data Summary'!$EF$118+'[2]Ferry Summary'!$F$54</f>
        <v>200531</v>
      </c>
      <c r="G29" s="71">
        <f>'[2]Cruise Historical Data Summary'!$DS$118+'[2]Ferry Summary'!$F$35</f>
        <v>10202</v>
      </c>
      <c r="H29" s="71">
        <f>'[2]Cruise Historical Data Summary'!$DF$118</f>
        <v>856</v>
      </c>
      <c r="I29" s="71">
        <f>'[2]Cruise Historical Data Summary'!$CS$118</f>
        <v>0</v>
      </c>
      <c r="J29" s="71">
        <f>'[2]Cruise Historical Data Summary'!$CF$118+'[2]Ferry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44" t="str">
        <f>F9</f>
        <v>March</v>
      </c>
      <c r="G36" s="144"/>
      <c r="H36" s="144"/>
      <c r="I36" s="144"/>
      <c r="J36" s="144"/>
      <c r="K36" s="144"/>
      <c r="L36" s="144"/>
      <c r="M36" s="144"/>
      <c r="N36" s="145"/>
      <c r="O36" s="146" t="s">
        <v>108</v>
      </c>
      <c r="P36" s="144"/>
      <c r="Q36" s="144"/>
      <c r="R36" s="144"/>
      <c r="S36" s="144"/>
      <c r="T36" s="144"/>
      <c r="U36" s="144"/>
      <c r="V36" s="144"/>
      <c r="W36" s="145"/>
      <c r="X36" s="146" t="s">
        <v>58</v>
      </c>
      <c r="Y36" s="144"/>
      <c r="Z36" s="144"/>
      <c r="AA36" s="147"/>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103</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4" t="s">
        <v>39</v>
      </c>
      <c r="G9" s="144"/>
      <c r="H9" s="144"/>
      <c r="I9" s="144"/>
      <c r="J9" s="144"/>
      <c r="K9" s="144"/>
      <c r="L9" s="144"/>
      <c r="M9" s="144"/>
      <c r="N9" s="145"/>
      <c r="O9" s="146" t="s">
        <v>38</v>
      </c>
      <c r="P9" s="144"/>
      <c r="Q9" s="144"/>
      <c r="R9" s="144"/>
      <c r="S9" s="144"/>
      <c r="T9" s="144"/>
      <c r="U9" s="144"/>
      <c r="V9" s="144"/>
      <c r="W9" s="145"/>
      <c r="X9" s="146" t="s">
        <v>57</v>
      </c>
      <c r="Y9" s="144"/>
      <c r="Z9" s="144"/>
      <c r="AA9" s="147"/>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4" t="str">
        <f>F9</f>
        <v>February</v>
      </c>
      <c r="G36" s="144"/>
      <c r="H36" s="144"/>
      <c r="I36" s="144"/>
      <c r="J36" s="144"/>
      <c r="K36" s="144"/>
      <c r="L36" s="144"/>
      <c r="M36" s="144"/>
      <c r="N36" s="145"/>
      <c r="O36" s="146" t="s">
        <v>104</v>
      </c>
      <c r="P36" s="144"/>
      <c r="Q36" s="144"/>
      <c r="R36" s="144"/>
      <c r="S36" s="144"/>
      <c r="T36" s="144"/>
      <c r="U36" s="144"/>
      <c r="V36" s="144"/>
      <c r="W36" s="145"/>
      <c r="X36" s="146" t="s">
        <v>58</v>
      </c>
      <c r="Y36" s="144"/>
      <c r="Z36" s="144"/>
      <c r="AA36" s="147"/>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100</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44" t="s">
        <v>33</v>
      </c>
      <c r="G9" s="144"/>
      <c r="H9" s="144"/>
      <c r="I9" s="144"/>
      <c r="J9" s="144"/>
      <c r="K9" s="144"/>
      <c r="L9" s="144"/>
      <c r="M9" s="144"/>
      <c r="N9" s="145"/>
      <c r="O9" s="146" t="s">
        <v>33</v>
      </c>
      <c r="P9" s="144"/>
      <c r="Q9" s="144"/>
      <c r="R9" s="144"/>
      <c r="S9" s="144"/>
      <c r="T9" s="144"/>
      <c r="U9" s="144"/>
      <c r="V9" s="144"/>
      <c r="W9" s="145"/>
      <c r="X9" s="146" t="s">
        <v>57</v>
      </c>
      <c r="Y9" s="144"/>
      <c r="Z9" s="144"/>
      <c r="AA9" s="147"/>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44" t="str">
        <f>F9</f>
        <v>January</v>
      </c>
      <c r="G36" s="144"/>
      <c r="H36" s="144"/>
      <c r="I36" s="144"/>
      <c r="J36" s="144"/>
      <c r="K36" s="144"/>
      <c r="L36" s="144"/>
      <c r="M36" s="144"/>
      <c r="N36" s="145"/>
      <c r="O36" s="146" t="s">
        <v>101</v>
      </c>
      <c r="P36" s="144"/>
      <c r="Q36" s="144"/>
      <c r="R36" s="144"/>
      <c r="S36" s="144"/>
      <c r="T36" s="144"/>
      <c r="U36" s="144"/>
      <c r="V36" s="144"/>
      <c r="W36" s="145"/>
      <c r="X36" s="146" t="s">
        <v>58</v>
      </c>
      <c r="Y36" s="144"/>
      <c r="Z36" s="144"/>
      <c r="AA36" s="147"/>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31</v>
      </c>
      <c r="G9" s="144"/>
      <c r="H9" s="144"/>
      <c r="I9" s="144"/>
      <c r="J9" s="144"/>
      <c r="K9" s="144"/>
      <c r="L9" s="145"/>
      <c r="M9" s="146" t="s">
        <v>96</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December</v>
      </c>
      <c r="G36" s="144"/>
      <c r="H36" s="144"/>
      <c r="I36" s="144"/>
      <c r="J36" s="144"/>
      <c r="K36" s="144"/>
      <c r="L36" s="145"/>
      <c r="M36" s="146" t="s">
        <v>97</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27</v>
      </c>
      <c r="G9" s="144"/>
      <c r="H9" s="144"/>
      <c r="I9" s="144"/>
      <c r="J9" s="144"/>
      <c r="K9" s="144"/>
      <c r="L9" s="145"/>
      <c r="M9" s="146" t="s">
        <v>93</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November</v>
      </c>
      <c r="G36" s="144"/>
      <c r="H36" s="144"/>
      <c r="I36" s="144"/>
      <c r="J36" s="144"/>
      <c r="K36" s="144"/>
      <c r="L36" s="145"/>
      <c r="M36" s="146" t="s">
        <v>94</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89</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24</v>
      </c>
      <c r="G9" s="144"/>
      <c r="H9" s="144"/>
      <c r="I9" s="144"/>
      <c r="J9" s="144"/>
      <c r="K9" s="144"/>
      <c r="L9" s="145"/>
      <c r="M9" s="146" t="s">
        <v>90</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October</v>
      </c>
      <c r="G36" s="144"/>
      <c r="H36" s="144"/>
      <c r="I36" s="144"/>
      <c r="J36" s="144"/>
      <c r="K36" s="144"/>
      <c r="L36" s="145"/>
      <c r="M36" s="146" t="s">
        <v>91</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22</v>
      </c>
      <c r="G9" s="144"/>
      <c r="H9" s="144"/>
      <c r="I9" s="144"/>
      <c r="J9" s="144"/>
      <c r="K9" s="144"/>
      <c r="L9" s="145"/>
      <c r="M9" s="146" t="s">
        <v>87</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September</v>
      </c>
      <c r="G36" s="144"/>
      <c r="H36" s="144"/>
      <c r="I36" s="144"/>
      <c r="J36" s="144"/>
      <c r="K36" s="144"/>
      <c r="L36" s="145"/>
      <c r="M36" s="146" t="s">
        <v>88</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69</v>
      </c>
      <c r="G9" s="144"/>
      <c r="H9" s="144"/>
      <c r="I9" s="144"/>
      <c r="J9" s="144"/>
      <c r="K9" s="144"/>
      <c r="L9" s="145"/>
      <c r="M9" s="146" t="s">
        <v>71</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August</v>
      </c>
      <c r="G36" s="144"/>
      <c r="H36" s="144"/>
      <c r="I36" s="144"/>
      <c r="J36" s="144"/>
      <c r="K36" s="144"/>
      <c r="L36" s="145"/>
      <c r="M36" s="146" t="s">
        <v>70</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55</v>
      </c>
      <c r="G9" s="144"/>
      <c r="H9" s="144"/>
      <c r="I9" s="144"/>
      <c r="J9" s="144"/>
      <c r="K9" s="144"/>
      <c r="L9" s="145"/>
      <c r="M9" s="146" t="s">
        <v>60</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July</v>
      </c>
      <c r="G36" s="144"/>
      <c r="H36" s="144"/>
      <c r="I36" s="144"/>
      <c r="J36" s="144"/>
      <c r="K36" s="144"/>
      <c r="L36" s="145"/>
      <c r="M36" s="146" t="s">
        <v>61</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51</v>
      </c>
      <c r="G6" s="144"/>
      <c r="H6" s="144"/>
      <c r="I6" s="144"/>
      <c r="J6" s="144"/>
      <c r="K6" s="144"/>
      <c r="L6" s="145"/>
      <c r="M6" s="146" t="s">
        <v>52</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47</v>
      </c>
      <c r="G6" s="144"/>
      <c r="H6" s="144"/>
      <c r="I6" s="144"/>
      <c r="J6" s="144"/>
      <c r="K6" s="144"/>
      <c r="L6" s="145"/>
      <c r="M6" s="146" t="s">
        <v>49</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45</v>
      </c>
      <c r="G6" s="144"/>
      <c r="H6" s="144"/>
      <c r="I6" s="144"/>
      <c r="J6" s="144"/>
      <c r="K6" s="144"/>
      <c r="L6" s="145"/>
      <c r="M6" s="146" t="s">
        <v>46</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41</v>
      </c>
      <c r="G6" s="144"/>
      <c r="H6" s="144"/>
      <c r="I6" s="144"/>
      <c r="J6" s="144"/>
      <c r="K6" s="144"/>
      <c r="L6" s="145"/>
      <c r="M6" s="146" t="s">
        <v>43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39</v>
      </c>
      <c r="G6" s="144"/>
      <c r="H6" s="144"/>
      <c r="I6" s="144"/>
      <c r="J6" s="144"/>
      <c r="K6" s="144"/>
      <c r="L6" s="145"/>
      <c r="M6" s="146" t="s">
        <v>38</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33</v>
      </c>
      <c r="G6" s="144"/>
      <c r="H6" s="144"/>
      <c r="I6" s="144"/>
      <c r="J6" s="144"/>
      <c r="K6" s="144"/>
      <c r="L6" s="145"/>
      <c r="M6" s="146" t="s">
        <v>33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31</v>
      </c>
      <c r="G6" s="151"/>
      <c r="H6" s="151"/>
      <c r="I6" s="152"/>
      <c r="J6" s="153"/>
      <c r="K6" s="146" t="s">
        <v>32</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27</v>
      </c>
      <c r="G6" s="151"/>
      <c r="H6" s="151"/>
      <c r="I6" s="152"/>
      <c r="J6" s="153"/>
      <c r="K6" s="146" t="s">
        <v>28</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24</v>
      </c>
      <c r="G6" s="151"/>
      <c r="H6" s="151"/>
      <c r="I6" s="152"/>
      <c r="J6" s="153"/>
      <c r="K6" s="146" t="s">
        <v>8</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22</v>
      </c>
      <c r="G6" s="151"/>
      <c r="H6" s="151"/>
      <c r="I6" s="152"/>
      <c r="J6" s="153"/>
      <c r="K6" s="146" t="s">
        <v>23</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AZ58"/>
  <sheetViews>
    <sheetView showGridLines="0" tabSelected="1" topLeftCell="B1" zoomScale="90" zoomScaleNormal="90" zoomScalePageLayoutView="40" workbookViewId="0">
      <selection activeCell="Y10" sqref="Y10"/>
    </sheetView>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8.86328125" bestFit="1" customWidth="1"/>
    <col min="26" max="26" width="3.265625" style="9" customWidth="1"/>
    <col min="27" max="41" width="0" style="9" hidden="1" customWidth="1"/>
    <col min="42" max="52" width="0" hidden="1" customWidth="1"/>
    <col min="53" max="16384" width="9.1328125" hidden="1"/>
  </cols>
  <sheetData>
    <row r="1" spans="1:41" ht="14.25">
      <c r="A1" s="9"/>
      <c r="B1" s="9"/>
      <c r="C1" s="9"/>
      <c r="D1" s="9"/>
      <c r="E1" s="9"/>
      <c r="F1" s="91"/>
      <c r="G1" s="91"/>
      <c r="H1" s="91"/>
      <c r="I1" s="91"/>
      <c r="J1" s="91"/>
      <c r="K1" s="91"/>
      <c r="L1" s="91"/>
      <c r="M1" s="91"/>
      <c r="N1" s="91"/>
      <c r="O1" s="91"/>
      <c r="P1" s="91"/>
      <c r="Q1" s="91"/>
      <c r="R1" s="9"/>
      <c r="S1" s="9"/>
      <c r="T1" s="9"/>
      <c r="U1" s="9"/>
      <c r="W1" s="9"/>
      <c r="X1" s="9"/>
      <c r="Y1" s="9"/>
    </row>
    <row r="2" spans="1:41" ht="18" thickBot="1">
      <c r="A2" s="9"/>
      <c r="B2" s="8" t="s">
        <v>85</v>
      </c>
      <c r="C2" s="23"/>
      <c r="D2" s="23"/>
      <c r="E2" s="23"/>
      <c r="F2" s="92"/>
      <c r="G2" s="92"/>
      <c r="H2" s="92"/>
      <c r="I2" s="92"/>
      <c r="J2" s="92"/>
      <c r="K2" s="92"/>
      <c r="L2" s="92"/>
      <c r="M2" s="92"/>
      <c r="N2" s="92"/>
      <c r="O2" s="92"/>
      <c r="P2" s="92"/>
      <c r="Q2" s="92"/>
      <c r="R2" s="23"/>
      <c r="S2" s="23"/>
      <c r="T2" s="23"/>
      <c r="U2" s="23"/>
      <c r="V2" s="23"/>
      <c r="W2" s="23"/>
      <c r="X2" s="23"/>
      <c r="Y2" s="23"/>
    </row>
    <row r="3" spans="1:41" ht="14.25">
      <c r="A3" s="9"/>
      <c r="B3" s="10"/>
      <c r="C3" s="24"/>
      <c r="D3" s="24"/>
      <c r="E3" s="24"/>
      <c r="F3" s="93"/>
      <c r="G3" s="93"/>
      <c r="H3" s="93"/>
      <c r="I3" s="93"/>
      <c r="J3" s="93"/>
      <c r="K3" s="93"/>
      <c r="L3" s="93"/>
      <c r="M3" s="93"/>
      <c r="N3" s="93"/>
      <c r="O3" s="93"/>
      <c r="P3" s="93"/>
      <c r="Q3" s="93"/>
      <c r="R3" s="24"/>
      <c r="S3" s="24"/>
      <c r="Y3" s="25">
        <f>+' '!I17</f>
        <v>45214</v>
      </c>
    </row>
    <row r="4" spans="1:41" ht="15.75">
      <c r="A4" s="9"/>
      <c r="B4" s="11" t="s">
        <v>7</v>
      </c>
      <c r="C4" s="26"/>
      <c r="D4" s="24"/>
      <c r="E4" s="58" t="s">
        <v>128</v>
      </c>
      <c r="F4" s="93"/>
      <c r="G4" s="93"/>
      <c r="H4" s="93"/>
      <c r="I4" s="93"/>
      <c r="J4" s="93"/>
      <c r="K4" s="93"/>
      <c r="L4" s="93"/>
      <c r="M4" s="93"/>
      <c r="N4" s="93"/>
      <c r="O4" s="93"/>
      <c r="P4" s="93"/>
      <c r="Q4" s="93"/>
      <c r="R4" s="24"/>
      <c r="S4" s="24"/>
      <c r="T4" s="24"/>
      <c r="U4" s="24"/>
      <c r="V4" s="24"/>
      <c r="W4" s="24"/>
      <c r="X4" s="24"/>
      <c r="Y4" s="24"/>
    </row>
    <row r="5" spans="1:41" ht="14.25">
      <c r="A5" s="9"/>
      <c r="B5" s="10"/>
      <c r="C5" s="24"/>
      <c r="D5" s="24"/>
      <c r="E5" s="24"/>
      <c r="F5" s="93"/>
      <c r="G5" s="93"/>
      <c r="H5" s="93"/>
      <c r="I5" s="93"/>
      <c r="J5" s="93"/>
      <c r="K5" s="93"/>
      <c r="L5" s="93"/>
      <c r="M5" s="93"/>
      <c r="N5" s="93"/>
      <c r="O5" s="93"/>
      <c r="P5" s="93"/>
      <c r="Q5" s="93"/>
      <c r="R5" s="24"/>
      <c r="S5" s="24"/>
      <c r="T5" s="24"/>
      <c r="U5" s="24"/>
      <c r="V5" s="24"/>
      <c r="W5" s="24"/>
      <c r="X5" s="24"/>
      <c r="Y5" s="24"/>
    </row>
    <row r="6" spans="1:41" ht="14.25">
      <c r="A6" s="9"/>
      <c r="B6" s="86" t="s">
        <v>105</v>
      </c>
      <c r="D6" s="24"/>
      <c r="E6" s="24"/>
      <c r="F6" s="93"/>
      <c r="G6" s="93"/>
      <c r="H6" s="93"/>
      <c r="I6" s="93"/>
      <c r="J6" s="93"/>
      <c r="K6" s="93"/>
      <c r="L6" s="93"/>
      <c r="M6" s="93"/>
      <c r="N6" s="93"/>
      <c r="O6" s="93"/>
      <c r="P6" s="93"/>
      <c r="Q6" s="93"/>
      <c r="R6" s="24"/>
      <c r="S6" s="24"/>
      <c r="T6" s="24"/>
      <c r="U6" s="24"/>
      <c r="V6" s="24"/>
      <c r="W6" s="24"/>
      <c r="X6" s="24"/>
      <c r="Y6" s="24"/>
    </row>
    <row r="7" spans="1:41" ht="14.25">
      <c r="A7" s="9"/>
      <c r="B7" s="10"/>
      <c r="C7" s="105" t="s">
        <v>106</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row>
    <row r="8" spans="1:41"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122</v>
      </c>
      <c r="V8" s="113" t="s">
        <v>47</v>
      </c>
      <c r="W8" s="113" t="s">
        <v>51</v>
      </c>
      <c r="X8" s="113" t="s">
        <v>55</v>
      </c>
      <c r="Y8" s="139" t="s">
        <v>78</v>
      </c>
      <c r="Z8" s="9"/>
      <c r="AA8" s="19"/>
      <c r="AB8" s="19"/>
      <c r="AC8" s="19"/>
      <c r="AD8" s="19"/>
      <c r="AE8" s="19"/>
      <c r="AF8" s="19"/>
      <c r="AG8" s="19"/>
      <c r="AH8" s="19"/>
      <c r="AI8" s="19"/>
      <c r="AJ8" s="19"/>
      <c r="AK8" s="19"/>
      <c r="AL8" s="19"/>
      <c r="AM8" s="19"/>
      <c r="AN8" s="19"/>
      <c r="AO8" s="19"/>
    </row>
    <row r="9" spans="1:41"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4">
        <v>1.1499999999999999</v>
      </c>
    </row>
    <row r="10" spans="1:41" ht="20.25" customHeight="1">
      <c r="A10" s="9"/>
      <c r="B10" s="18"/>
      <c r="C10" s="102"/>
      <c r="D10" s="103"/>
      <c r="E10" s="103"/>
      <c r="F10" s="99"/>
      <c r="G10" s="99"/>
      <c r="H10" s="99"/>
      <c r="I10" s="99"/>
      <c r="J10" s="99"/>
      <c r="K10" s="99"/>
      <c r="L10" s="99"/>
      <c r="M10" s="99"/>
      <c r="N10" s="99"/>
      <c r="O10" s="99"/>
      <c r="P10" s="99"/>
      <c r="Q10" s="104"/>
      <c r="R10" s="9"/>
      <c r="S10" s="9"/>
    </row>
    <row r="11" spans="1:41" ht="20.25" customHeight="1">
      <c r="A11" s="9"/>
      <c r="B11" s="9"/>
      <c r="C11" s="9"/>
      <c r="D11" s="9"/>
      <c r="E11" s="9"/>
      <c r="F11"/>
      <c r="G11"/>
      <c r="H11"/>
      <c r="I11"/>
      <c r="J11"/>
      <c r="K11"/>
      <c r="L11"/>
      <c r="M11"/>
      <c r="N11"/>
      <c r="O11" s="91"/>
      <c r="P11" s="91"/>
      <c r="Q11" s="91"/>
      <c r="R11" s="9"/>
      <c r="S11" s="9"/>
    </row>
    <row r="12" spans="1:41" ht="20.25" customHeight="1">
      <c r="A12" s="9"/>
      <c r="B12" s="9"/>
      <c r="C12" s="100" t="s">
        <v>98</v>
      </c>
      <c r="D12" s="9"/>
      <c r="E12" s="9"/>
      <c r="F12"/>
      <c r="G12"/>
      <c r="H12"/>
      <c r="I12"/>
      <c r="J12"/>
      <c r="K12"/>
      <c r="L12"/>
      <c r="M12"/>
      <c r="N12"/>
      <c r="O12" s="91"/>
      <c r="P12" s="91"/>
      <c r="Q12" s="91"/>
      <c r="R12" s="9"/>
      <c r="S12" s="9"/>
    </row>
    <row r="13" spans="1:41" ht="20.25" customHeight="1">
      <c r="A13" s="9"/>
      <c r="B13" s="9"/>
      <c r="C13" s="100" t="s">
        <v>99</v>
      </c>
      <c r="D13" s="9"/>
      <c r="E13" s="9"/>
      <c r="F13"/>
      <c r="G13"/>
      <c r="H13"/>
      <c r="I13"/>
      <c r="J13"/>
      <c r="K13"/>
      <c r="L13"/>
      <c r="M13"/>
      <c r="N13"/>
      <c r="O13" s="91"/>
      <c r="P13" s="91"/>
      <c r="Q13" s="91"/>
      <c r="R13" s="9"/>
      <c r="S13" s="9"/>
    </row>
    <row r="14" spans="1:41" ht="26.65" hidden="1" customHeight="1"/>
    <row r="15" spans="1:41" ht="26.45" hidden="1" customHeight="1"/>
    <row r="16" spans="1:41"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topLeftCell="A3" zoomScaleNormal="100" workbookViewId="0">
      <selection activeCell="F33" sqref="F33:N3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3" t="str">
        <f>D4</f>
        <v>September</v>
      </c>
      <c r="G9" s="144"/>
      <c r="H9" s="144"/>
      <c r="I9" s="144"/>
      <c r="J9" s="144"/>
      <c r="K9" s="144"/>
      <c r="L9" s="144"/>
      <c r="M9" s="144"/>
      <c r="N9" s="145"/>
      <c r="O9" s="146" t="str">
        <f>"January to "&amp; D4</f>
        <v>January to September</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0.5">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September</v>
      </c>
      <c r="G33" s="144"/>
      <c r="H33" s="144"/>
      <c r="I33" s="144"/>
      <c r="J33" s="144"/>
      <c r="K33" s="144"/>
      <c r="L33" s="144"/>
      <c r="M33" s="144"/>
      <c r="N33" s="145"/>
      <c r="O33" s="148" t="str">
        <f>"April to "&amp;D4&amp;" (YTD)"</f>
        <v>April to September (YTD)</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0.5">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topLeftCell="D12" zoomScaleNormal="100" workbookViewId="0">
      <selection activeCell="Q52" sqref="Q52"/>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3" t="str">
        <f>D4</f>
        <v>August</v>
      </c>
      <c r="G9" s="144"/>
      <c r="H9" s="144"/>
      <c r="I9" s="144"/>
      <c r="J9" s="144"/>
      <c r="K9" s="144"/>
      <c r="L9" s="144"/>
      <c r="M9" s="144"/>
      <c r="N9" s="145"/>
      <c r="O9" s="146" t="str">
        <f>"January to "&amp; D4</f>
        <v>January to August</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0.5">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August</v>
      </c>
      <c r="G33" s="144"/>
      <c r="H33" s="144"/>
      <c r="I33" s="144"/>
      <c r="J33" s="144"/>
      <c r="K33" s="144"/>
      <c r="L33" s="144"/>
      <c r="M33" s="144"/>
      <c r="N33" s="145"/>
      <c r="O33" s="148" t="str">
        <f>"April to "&amp;D4&amp;" (YTD)"</f>
        <v>April to August (YTD)</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0.5">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47" sqref="O4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126</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4" t="s">
        <v>55</v>
      </c>
      <c r="G9" s="144"/>
      <c r="H9" s="144"/>
      <c r="I9" s="144"/>
      <c r="J9" s="144"/>
      <c r="K9" s="144"/>
      <c r="L9" s="144"/>
      <c r="M9" s="144"/>
      <c r="N9" s="145"/>
      <c r="O9" s="146" t="s">
        <v>127</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0.5">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July</v>
      </c>
      <c r="G33" s="144"/>
      <c r="H33" s="144"/>
      <c r="I33" s="144"/>
      <c r="J33" s="144"/>
      <c r="K33" s="144"/>
      <c r="L33" s="144"/>
      <c r="M33" s="144"/>
      <c r="N33" s="145"/>
      <c r="O33" s="148" t="s">
        <v>61</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0.5">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15" zoomScaleNormal="100" workbookViewId="0">
      <selection activeCell="O13" sqref="O1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124</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4" t="s">
        <v>51</v>
      </c>
      <c r="G9" s="144"/>
      <c r="H9" s="144"/>
      <c r="I9" s="144"/>
      <c r="J9" s="144"/>
      <c r="K9" s="144"/>
      <c r="L9" s="144"/>
      <c r="M9" s="144"/>
      <c r="N9" s="145"/>
      <c r="O9" s="146" t="s">
        <v>52</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0.5">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June</v>
      </c>
      <c r="G33" s="144"/>
      <c r="H33" s="144"/>
      <c r="I33" s="144"/>
      <c r="J33" s="144"/>
      <c r="K33" s="144"/>
      <c r="L33" s="144"/>
      <c r="M33" s="144"/>
      <c r="N33" s="145"/>
      <c r="O33" s="148" t="s">
        <v>125</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0.5">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5" ma:contentTypeDescription="Yeni belge oluşturun." ma:contentTypeScope="" ma:versionID="8164701ec6d8007232b42a73ba6f6f25">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8764404148d2f62436973b25a084f822"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37704963-F669-4E1D-82A7-1DF41DE5F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31</vt:i4>
      </vt:variant>
      <vt:variant>
        <vt:lpstr>Named Ranges</vt:lpstr>
      </vt:variant>
      <vt:variant>
        <vt:i4>3</vt:i4>
      </vt:variant>
    </vt:vector>
  </HeadingPairs>
  <TitlesOfParts>
    <vt:vector size="34" baseType="lpstr">
      <vt:lpstr> </vt:lpstr>
      <vt:lpstr>Disclaimer</vt:lpstr>
      <vt:lpstr>Notes</vt:lpstr>
      <vt:lpstr>Occupancy_2023</vt:lpstr>
      <vt:lpstr>Traffic&gt;</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2023-10-17T10:45:03Z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