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artin Brown\OneDrive - GLOBAL PORTS HOLDING\IR Folder\2023 - Release\"/>
    </mc:Choice>
  </mc:AlternateContent>
  <bookViews>
    <workbookView xWindow="-120" yWindow="-120" windowWidth="29040" windowHeight="15840" firstSheet="3" activeTab="5"/>
  </bookViews>
  <sheets>
    <sheet name=" " sheetId="3" r:id="rId1"/>
    <sheet name="Disclaimer" sheetId="13" r:id="rId2"/>
    <sheet name="Notes" sheetId="11" r:id="rId3"/>
    <sheet name="Occupancy_2023" sheetId="24" r:id="rId4"/>
    <sheet name="Traffic&gt;" sheetId="25" r:id="rId5"/>
    <sheet name="July-23" sheetId="37" r:id="rId6"/>
    <sheet name="June-23" sheetId="36" r:id="rId7"/>
    <sheet name="May-23" sheetId="35" r:id="rId8"/>
    <sheet name="Apr-23" sheetId="34" r:id="rId9"/>
    <sheet name="Mar-23" sheetId="33" r:id="rId10"/>
    <sheet name="Mar-23_old structure" sheetId="32" r:id="rId11"/>
    <sheet name="Feb-23" sheetId="31" r:id="rId12"/>
    <sheet name="Jan-23" sheetId="30" r:id="rId13"/>
    <sheet name="Dec-22" sheetId="29" r:id="rId14"/>
    <sheet name="Nov-22" sheetId="28" r:id="rId15"/>
    <sheet name="Oct-22" sheetId="27" r:id="rId16"/>
    <sheet name="Sep-22" sheetId="26" r:id="rId17"/>
    <sheet name="Aug-22" sheetId="22" r:id="rId18"/>
    <sheet name="Jul-22" sheetId="21" r:id="rId19"/>
    <sheet name="Jun-22" sheetId="20" r:id="rId20"/>
    <sheet name="May-22" sheetId="19" r:id="rId21"/>
    <sheet name="Apr-22" sheetId="18" r:id="rId22"/>
    <sheet name="Mar-22" sheetId="17" r:id="rId23"/>
    <sheet name="Feb-22" sheetId="16" r:id="rId24"/>
    <sheet name="Jan-22" sheetId="15" r:id="rId25"/>
    <sheet name="Dec-21" sheetId="14" r:id="rId26"/>
    <sheet name="Nov-21" sheetId="10" r:id="rId27"/>
    <sheet name="Oct-21" sheetId="9" r:id="rId28"/>
    <sheet name="Sept-21" sheetId="1" r:id="rId29"/>
  </sheets>
  <externalReferences>
    <externalReference r:id="rId30"/>
    <externalReference r:id="rId3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1" hidden="1">'Apr-22'!$X:$XFD</definedName>
    <definedName name="Z_5F6D01E3_9E6F_4D7F_980F_63899AF95899_.wvu.Cols" localSheetId="17" hidden="1">'Aug-22'!$X:$XFD</definedName>
    <definedName name="Z_5F6D01E3_9E6F_4D7F_980F_63899AF95899_.wvu.Cols" localSheetId="25" hidden="1">'Dec-21'!$S:$XFD</definedName>
    <definedName name="Z_5F6D01E3_9E6F_4D7F_980F_63899AF95899_.wvu.Cols" localSheetId="13" hidden="1">'Dec-22'!$X:$XFD</definedName>
    <definedName name="Z_5F6D01E3_9E6F_4D7F_980F_63899AF95899_.wvu.Cols" localSheetId="1" hidden="1">Disclaimer!$X:$XFD</definedName>
    <definedName name="Z_5F6D01E3_9E6F_4D7F_980F_63899AF95899_.wvu.Cols" localSheetId="23" hidden="1">'Feb-22'!$X:$XFD</definedName>
    <definedName name="Z_5F6D01E3_9E6F_4D7F_980F_63899AF95899_.wvu.Cols" localSheetId="24" hidden="1">'Jan-22'!$X:$XFD</definedName>
    <definedName name="Z_5F6D01E3_9E6F_4D7F_980F_63899AF95899_.wvu.Cols" localSheetId="12" hidden="1">'Jan-23'!$AC:$XFD</definedName>
    <definedName name="Z_5F6D01E3_9E6F_4D7F_980F_63899AF95899_.wvu.Cols" localSheetId="18" hidden="1">'Jul-22'!$X:$XFD</definedName>
    <definedName name="Z_5F6D01E3_9E6F_4D7F_980F_63899AF95899_.wvu.Cols" localSheetId="19" hidden="1">'Jun-22'!$X:$XFD</definedName>
    <definedName name="Z_5F6D01E3_9E6F_4D7F_980F_63899AF95899_.wvu.Cols" localSheetId="22" hidden="1">'Mar-22'!$X:$XFD</definedName>
    <definedName name="Z_5F6D01E3_9E6F_4D7F_980F_63899AF95899_.wvu.Cols" localSheetId="20" hidden="1">'May-22'!$X:$XFD</definedName>
    <definedName name="Z_5F6D01E3_9E6F_4D7F_980F_63899AF95899_.wvu.Cols" localSheetId="2" hidden="1">Notes!$S:$XFD</definedName>
    <definedName name="Z_5F6D01E3_9E6F_4D7F_980F_63899AF95899_.wvu.Cols" localSheetId="26" hidden="1">'Nov-21'!$S:$XFD</definedName>
    <definedName name="Z_5F6D01E3_9E6F_4D7F_980F_63899AF95899_.wvu.Cols" localSheetId="14" hidden="1">'Nov-22'!$X:$XFD</definedName>
    <definedName name="Z_5F6D01E3_9E6F_4D7F_980F_63899AF95899_.wvu.Cols" localSheetId="3" hidden="1">Occupancy_2023!$Y:$XFD</definedName>
    <definedName name="Z_5F6D01E3_9E6F_4D7F_980F_63899AF95899_.wvu.Cols" localSheetId="27" hidden="1">'Oct-21'!$S:$XFD</definedName>
    <definedName name="Z_5F6D01E3_9E6F_4D7F_980F_63899AF95899_.wvu.Cols" localSheetId="15" hidden="1">'Oct-22'!$X:$XFD</definedName>
    <definedName name="Z_5F6D01E3_9E6F_4D7F_980F_63899AF95899_.wvu.Cols" localSheetId="16" hidden="1">'Sep-22'!$X:$XFD</definedName>
    <definedName name="Z_5F6D01E3_9E6F_4D7F_980F_63899AF95899_.wvu.Cols" localSheetId="2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1" hidden="1">'Apr-22'!$49:$1048576,'Apr-22'!$30:$48</definedName>
    <definedName name="Z_5F6D01E3_9E6F_4D7F_980F_63899AF95899_.wvu.Rows" localSheetId="25" hidden="1">'Dec-21'!$49:$1048576,'Dec-21'!$30:$48</definedName>
    <definedName name="Z_5F6D01E3_9E6F_4D7F_980F_63899AF95899_.wvu.Rows" localSheetId="1" hidden="1">Disclaimer!$45:$1048576,Disclaimer!$30:$44</definedName>
    <definedName name="Z_5F6D01E3_9E6F_4D7F_980F_63899AF95899_.wvu.Rows" localSheetId="23" hidden="1">'Feb-22'!$49:$1048576,'Feb-22'!$30:$48</definedName>
    <definedName name="Z_5F6D01E3_9E6F_4D7F_980F_63899AF95899_.wvu.Rows" localSheetId="24" hidden="1">'Jan-22'!$49:$1048576,'Jan-22'!$30:$48</definedName>
    <definedName name="Z_5F6D01E3_9E6F_4D7F_980F_63899AF95899_.wvu.Rows" localSheetId="19" hidden="1">'Jun-22'!$49:$1048576,'Jun-22'!$30:$48</definedName>
    <definedName name="Z_5F6D01E3_9E6F_4D7F_980F_63899AF95899_.wvu.Rows" localSheetId="22" hidden="1">'Mar-22'!$49:$1048576,'Mar-22'!$30:$48</definedName>
    <definedName name="Z_5F6D01E3_9E6F_4D7F_980F_63899AF95899_.wvu.Rows" localSheetId="20" hidden="1">'May-22'!$49:$1048576,'May-22'!$30:$48</definedName>
    <definedName name="Z_5F6D01E3_9E6F_4D7F_980F_63899AF95899_.wvu.Rows" localSheetId="2" hidden="1">Notes!$45:$1048576,Notes!$27:$44</definedName>
    <definedName name="Z_5F6D01E3_9E6F_4D7F_980F_63899AF95899_.wvu.Rows" localSheetId="26" hidden="1">'Nov-21'!$49:$1048576,'Nov-21'!$30:$48</definedName>
    <definedName name="Z_5F6D01E3_9E6F_4D7F_980F_63899AF95899_.wvu.Rows" localSheetId="27" hidden="1">'Oct-21'!$49:$1048576,'Oct-21'!$30:$48</definedName>
    <definedName name="Z_5F6D01E3_9E6F_4D7F_980F_63899AF95899_.wvu.Rows" localSheetId="28"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33" l="1"/>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J20" i="36" l="1"/>
  <c r="G20" i="36"/>
  <c r="F20" i="36"/>
  <c r="X44" i="37" l="1"/>
  <c r="X44" i="36"/>
  <c r="X44" i="35"/>
  <c r="X44" i="34"/>
  <c r="X52" i="33" l="1"/>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T47" i="35"/>
  <c r="U47" i="35"/>
  <c r="V47" i="35"/>
  <c r="O52" i="35"/>
  <c r="T52" i="34"/>
  <c r="K51" i="34"/>
  <c r="L51" i="34"/>
  <c r="M51" i="34"/>
  <c r="N51" i="34"/>
  <c r="N52" i="34"/>
  <c r="L52" i="34"/>
  <c r="M52" i="34"/>
  <c r="K52" i="34"/>
  <c r="J28" i="32"/>
  <c r="J29" i="32"/>
  <c r="I29" i="32"/>
  <c r="I28" i="32"/>
  <c r="H28" i="32"/>
  <c r="G28" i="32"/>
  <c r="H29" i="32"/>
  <c r="G29" i="32"/>
  <c r="U44" i="37" l="1"/>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Q51" i="36" l="1"/>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W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O28" i="37" s="1"/>
  <c r="V20" i="35"/>
  <c r="V20" i="34"/>
  <c r="V19" i="34"/>
  <c r="O27" i="33"/>
  <c r="V27" i="33" s="1"/>
  <c r="O22" i="34"/>
  <c r="O22" i="35" s="1"/>
  <c r="O22" i="36" s="1"/>
  <c r="O22" i="37" s="1"/>
  <c r="O28" i="33"/>
  <c r="V28" i="33" s="1"/>
  <c r="O23" i="34"/>
  <c r="O23" i="35" s="1"/>
  <c r="O23" i="36" s="1"/>
  <c r="O23" i="37" s="1"/>
  <c r="M40" i="33"/>
  <c r="N23" i="33"/>
  <c r="L23" i="33"/>
  <c r="F47" i="33"/>
  <c r="M23" i="33"/>
  <c r="V23" i="33"/>
  <c r="U23" i="33"/>
  <c r="F28" i="33"/>
  <c r="M28" i="33" s="1"/>
  <c r="F27" i="33"/>
  <c r="M27" i="33" s="1"/>
  <c r="M22" i="33"/>
  <c r="N22" i="33"/>
  <c r="L22" i="33"/>
  <c r="F46" i="33"/>
  <c r="F51" i="33" s="1"/>
  <c r="M51" i="33" s="1"/>
  <c r="U22" i="33"/>
  <c r="V22" i="33"/>
  <c r="M41" i="33"/>
  <c r="V28" i="37" l="1"/>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6" l="1"/>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<sst xmlns="http://schemas.openxmlformats.org/spreadsheetml/2006/main" count="1395" uniqueCount="128">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</sst>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4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94615</xdr:colOff>
      <xdr:row>0</xdr:row>
      <xdr:rowOff>0</xdr:rowOff>
    </xdr:from>
    <xdr:to>
      <xdr:col>22</xdr:col>
      <xdr:colOff>603250</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0889615"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45153</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0" zoomScaleNormal="100" workbookViewId="0">
      <selection activeCell="G22" sqref="G22"/>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8" t="s">
        <v>41</v>
      </c>
      <c r="G9" s="138"/>
      <c r="H9" s="138"/>
      <c r="I9" s="138"/>
      <c r="J9" s="138"/>
      <c r="K9" s="138"/>
      <c r="L9" s="138"/>
      <c r="M9" s="138"/>
      <c r="N9" s="139"/>
      <c r="O9" s="140" t="s">
        <v>43</v>
      </c>
      <c r="P9" s="138"/>
      <c r="Q9" s="138"/>
      <c r="R9" s="138"/>
      <c r="S9" s="138"/>
      <c r="T9" s="138"/>
      <c r="U9" s="138"/>
      <c r="V9" s="138"/>
      <c r="W9" s="139"/>
      <c r="X9" s="140" t="s">
        <v>57</v>
      </c>
      <c r="Y9" s="138"/>
      <c r="Z9" s="138"/>
      <c r="AA9" s="141"/>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5.7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6.5"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c r="A33" s="9"/>
      <c r="B33" s="9"/>
      <c r="C33" s="27" t="s">
        <v>7</v>
      </c>
      <c r="D33" s="28"/>
      <c r="E33" s="28"/>
      <c r="F33" s="138" t="str">
        <f>F9</f>
        <v>March</v>
      </c>
      <c r="G33" s="138"/>
      <c r="H33" s="138"/>
      <c r="I33" s="138"/>
      <c r="J33" s="138"/>
      <c r="K33" s="138"/>
      <c r="L33" s="138"/>
      <c r="M33" s="138"/>
      <c r="N33" s="139"/>
      <c r="O33" s="140" t="s">
        <v>108</v>
      </c>
      <c r="P33" s="138"/>
      <c r="Q33" s="138"/>
      <c r="R33" s="138"/>
      <c r="S33" s="138"/>
      <c r="T33" s="138"/>
      <c r="U33" s="138"/>
      <c r="V33" s="138"/>
      <c r="W33" s="139"/>
      <c r="X33" s="140" t="s">
        <v>58</v>
      </c>
      <c r="Y33" s="138"/>
      <c r="Z33" s="138"/>
      <c r="AA33" s="141"/>
      <c r="AB33" s="9"/>
    </row>
    <row r="34" spans="1:28">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33.75">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c r="A39" s="9"/>
      <c r="B39" s="9"/>
      <c r="C39" s="31" t="s">
        <v>110</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c r="A42" s="9"/>
      <c r="B42" s="9"/>
      <c r="C42" s="31" t="s">
        <v>111</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c r="A45" s="9"/>
      <c r="B45" s="9"/>
      <c r="C45" s="31" t="s">
        <v>112</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c r="C48" s="31" t="s">
        <v>113</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5.7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6.5"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5.75" thickTop="1">
      <c r="AB53" s="9"/>
    </row>
    <row r="54" spans="3:28">
      <c r="P54" s="111"/>
      <c r="Q54" s="111"/>
      <c r="R54" s="111"/>
      <c r="S54" s="111"/>
      <c r="AB54" s="9"/>
    </row>
    <row r="55" spans="3:28">
      <c r="P55" s="111"/>
      <c r="Q55" s="111"/>
      <c r="R55" s="111"/>
      <c r="S55" s="111"/>
      <c r="AB55" s="9"/>
    </row>
    <row r="56" spans="3:28" hidden="1">
      <c r="P56" s="111"/>
      <c r="Q56" s="111"/>
      <c r="R56" s="111"/>
      <c r="S56" s="111"/>
      <c r="AB56" s="9"/>
    </row>
    <row r="57" spans="3:28" hidden="1">
      <c r="P57" s="111"/>
      <c r="Q57" s="111"/>
      <c r="R57" s="111"/>
      <c r="S57" s="111"/>
      <c r="AB57" s="9"/>
    </row>
    <row r="58" spans="3:28" hidden="1">
      <c r="AB58" s="9"/>
    </row>
    <row r="59" spans="3:28" hidden="1">
      <c r="AB59" s="9"/>
    </row>
    <row r="60" spans="3:28"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2" workbookViewId="0">
      <selection activeCell="G55" sqref="G55"/>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8" t="s">
        <v>41</v>
      </c>
      <c r="G9" s="138"/>
      <c r="H9" s="138"/>
      <c r="I9" s="138"/>
      <c r="J9" s="138"/>
      <c r="K9" s="138"/>
      <c r="L9" s="138"/>
      <c r="M9" s="138"/>
      <c r="N9" s="139"/>
      <c r="O9" s="140" t="s">
        <v>43</v>
      </c>
      <c r="P9" s="138"/>
      <c r="Q9" s="138"/>
      <c r="R9" s="138"/>
      <c r="S9" s="138"/>
      <c r="T9" s="138"/>
      <c r="U9" s="138"/>
      <c r="V9" s="138"/>
      <c r="W9" s="139"/>
      <c r="X9" s="140" t="s">
        <v>57</v>
      </c>
      <c r="Y9" s="138"/>
      <c r="Z9" s="138"/>
      <c r="AA9" s="141"/>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5.7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6.5"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8" t="str">
        <f>F9</f>
        <v>March</v>
      </c>
      <c r="G36" s="138"/>
      <c r="H36" s="138"/>
      <c r="I36" s="138"/>
      <c r="J36" s="138"/>
      <c r="K36" s="138"/>
      <c r="L36" s="138"/>
      <c r="M36" s="138"/>
      <c r="N36" s="139"/>
      <c r="O36" s="140" t="s">
        <v>108</v>
      </c>
      <c r="P36" s="138"/>
      <c r="Q36" s="138"/>
      <c r="R36" s="138"/>
      <c r="S36" s="138"/>
      <c r="T36" s="138"/>
      <c r="U36" s="138"/>
      <c r="V36" s="138"/>
      <c r="W36" s="139"/>
      <c r="X36" s="140" t="s">
        <v>58</v>
      </c>
      <c r="Y36" s="138"/>
      <c r="Z36" s="138"/>
      <c r="AA36" s="14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5.7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6.5"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4" workbookViewId="0">
      <selection activeCell="G55" sqref="G55"/>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8" t="s">
        <v>39</v>
      </c>
      <c r="G9" s="138"/>
      <c r="H9" s="138"/>
      <c r="I9" s="138"/>
      <c r="J9" s="138"/>
      <c r="K9" s="138"/>
      <c r="L9" s="138"/>
      <c r="M9" s="138"/>
      <c r="N9" s="139"/>
      <c r="O9" s="140" t="s">
        <v>38</v>
      </c>
      <c r="P9" s="138"/>
      <c r="Q9" s="138"/>
      <c r="R9" s="138"/>
      <c r="S9" s="138"/>
      <c r="T9" s="138"/>
      <c r="U9" s="138"/>
      <c r="V9" s="138"/>
      <c r="W9" s="139"/>
      <c r="X9" s="140" t="s">
        <v>57</v>
      </c>
      <c r="Y9" s="138"/>
      <c r="Z9" s="138"/>
      <c r="AA9" s="141"/>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7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6.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8" t="str">
        <f>F9</f>
        <v>February</v>
      </c>
      <c r="G36" s="138"/>
      <c r="H36" s="138"/>
      <c r="I36" s="138"/>
      <c r="J36" s="138"/>
      <c r="K36" s="138"/>
      <c r="L36" s="138"/>
      <c r="M36" s="138"/>
      <c r="N36" s="139"/>
      <c r="O36" s="140" t="s">
        <v>104</v>
      </c>
      <c r="P36" s="138"/>
      <c r="Q36" s="138"/>
      <c r="R36" s="138"/>
      <c r="S36" s="138"/>
      <c r="T36" s="138"/>
      <c r="U36" s="138"/>
      <c r="V36" s="138"/>
      <c r="W36" s="139"/>
      <c r="X36" s="140" t="s">
        <v>58</v>
      </c>
      <c r="Y36" s="138"/>
      <c r="Z36" s="138"/>
      <c r="AA36" s="14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7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6.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9" customWidth="1"/>
    <col min="29" max="43" width="0" style="9" hidden="1" customWidth="1"/>
    <col min="44" max="51" width="0" hidden="1" customWidth="1"/>
    <col min="52" max="16384" width="9.140625" hidden="1"/>
  </cols>
  <sheetData>
    <row r="1" spans="1:43" ht="15">
      <c r="A1" s="9"/>
      <c r="B1" s="9"/>
      <c r="C1" s="9"/>
      <c r="D1" s="9"/>
      <c r="E1" s="9"/>
      <c r="F1" s="9"/>
      <c r="G1" s="9"/>
      <c r="H1" s="9"/>
      <c r="I1" s="9"/>
      <c r="J1" s="9"/>
      <c r="K1" s="9"/>
      <c r="L1" s="9"/>
      <c r="M1" s="9"/>
      <c r="N1" s="9"/>
      <c r="O1" s="9"/>
      <c r="P1" s="9"/>
      <c r="Q1" s="9"/>
      <c r="R1" s="9"/>
      <c r="S1" s="9"/>
      <c r="T1" s="9"/>
      <c r="U1" s="9"/>
      <c r="V1" s="9"/>
      <c r="W1" s="9"/>
      <c r="X1" s="9"/>
      <c r="Y1" s="9"/>
      <c r="Z1" s="9"/>
      <c r="AA1" s="9"/>
    </row>
    <row r="2" spans="1:43" ht="19.5"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5">
      <c r="A9" s="9"/>
      <c r="B9"/>
      <c r="C9" s="27" t="s">
        <v>7</v>
      </c>
      <c r="D9" s="28"/>
      <c r="E9" s="28"/>
      <c r="F9" s="138" t="s">
        <v>33</v>
      </c>
      <c r="G9" s="138"/>
      <c r="H9" s="138"/>
      <c r="I9" s="138"/>
      <c r="J9" s="138"/>
      <c r="K9" s="138"/>
      <c r="L9" s="138"/>
      <c r="M9" s="138"/>
      <c r="N9" s="139"/>
      <c r="O9" s="140" t="s">
        <v>33</v>
      </c>
      <c r="P9" s="138"/>
      <c r="Q9" s="138"/>
      <c r="R9" s="138"/>
      <c r="S9" s="138"/>
      <c r="T9" s="138"/>
      <c r="U9" s="138"/>
      <c r="V9" s="138"/>
      <c r="W9" s="139"/>
      <c r="X9" s="140" t="s">
        <v>57</v>
      </c>
      <c r="Y9" s="138"/>
      <c r="Z9" s="138"/>
      <c r="AA9" s="141"/>
      <c r="AB9" s="9"/>
      <c r="AC9" s="19"/>
      <c r="AD9" s="19"/>
      <c r="AE9" s="19"/>
      <c r="AF9" s="19"/>
      <c r="AG9" s="19"/>
      <c r="AH9" s="19"/>
      <c r="AI9" s="19"/>
      <c r="AJ9" s="19"/>
      <c r="AK9" s="19"/>
      <c r="AL9" s="19"/>
      <c r="AM9" s="19"/>
      <c r="AN9" s="19"/>
      <c r="AO9" s="19"/>
      <c r="AP9" s="19"/>
      <c r="AQ9" s="19"/>
    </row>
    <row r="10" spans="1:43"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38" t="str">
        <f>F9</f>
        <v>January</v>
      </c>
      <c r="G36" s="138"/>
      <c r="H36" s="138"/>
      <c r="I36" s="138"/>
      <c r="J36" s="138"/>
      <c r="K36" s="138"/>
      <c r="L36" s="138"/>
      <c r="M36" s="138"/>
      <c r="N36" s="139"/>
      <c r="O36" s="140" t="s">
        <v>101</v>
      </c>
      <c r="P36" s="138"/>
      <c r="Q36" s="138"/>
      <c r="R36" s="138"/>
      <c r="S36" s="138"/>
      <c r="T36" s="138"/>
      <c r="U36" s="138"/>
      <c r="V36" s="138"/>
      <c r="W36" s="139"/>
      <c r="X36" s="140" t="s">
        <v>58</v>
      </c>
      <c r="Y36" s="138"/>
      <c r="Z36" s="138"/>
      <c r="AA36" s="141"/>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95</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8" t="s">
        <v>31</v>
      </c>
      <c r="G9" s="138"/>
      <c r="H9" s="138"/>
      <c r="I9" s="138"/>
      <c r="J9" s="138"/>
      <c r="K9" s="138"/>
      <c r="L9" s="139"/>
      <c r="M9" s="140" t="s">
        <v>96</v>
      </c>
      <c r="N9" s="138"/>
      <c r="O9" s="138"/>
      <c r="P9" s="138"/>
      <c r="Q9" s="138"/>
      <c r="R9" s="138"/>
      <c r="S9" s="139"/>
      <c r="T9" s="140" t="s">
        <v>57</v>
      </c>
      <c r="U9" s="138"/>
      <c r="V9" s="14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5">
      <c r="A15" s="9"/>
      <c r="B15" s="12"/>
      <c r="C15" s="31" t="s">
        <v>74</v>
      </c>
      <c r="D15" s="26"/>
      <c r="E15" s="32"/>
      <c r="F15" s="97"/>
      <c r="G15" s="97"/>
      <c r="H15" s="97"/>
      <c r="I15" s="97"/>
      <c r="J15" s="64"/>
      <c r="K15" s="64"/>
      <c r="L15" s="61"/>
      <c r="M15" s="87"/>
      <c r="N15" s="87"/>
      <c r="O15" s="87"/>
      <c r="P15" s="87"/>
      <c r="Q15" s="64"/>
      <c r="R15" s="65"/>
      <c r="S15" s="61"/>
      <c r="T15" s="43"/>
      <c r="U15" s="44"/>
      <c r="V15" s="79"/>
    </row>
    <row r="16" spans="1:38" ht="1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5">
      <c r="A18" s="9"/>
      <c r="B18" s="12"/>
      <c r="C18" s="31" t="s">
        <v>15</v>
      </c>
      <c r="D18" s="26"/>
      <c r="E18" s="32"/>
      <c r="F18" s="72"/>
      <c r="G18" s="98"/>
      <c r="H18" s="98"/>
      <c r="I18" s="98"/>
      <c r="J18" s="64"/>
      <c r="K18" s="64"/>
      <c r="L18" s="60"/>
      <c r="M18" s="87"/>
      <c r="N18" s="87"/>
      <c r="O18" s="87"/>
      <c r="P18" s="87"/>
      <c r="Q18" s="64"/>
      <c r="R18" s="64"/>
      <c r="S18" s="60"/>
      <c r="T18" s="43"/>
      <c r="U18" s="44"/>
      <c r="V18" s="79"/>
    </row>
    <row r="19" spans="1:46" ht="1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5">
      <c r="A21" s="9"/>
      <c r="B21" s="12"/>
      <c r="C21" s="31" t="s">
        <v>10</v>
      </c>
      <c r="D21" s="26"/>
      <c r="E21" s="34"/>
      <c r="F21" s="72"/>
      <c r="G21" s="98"/>
      <c r="H21" s="98"/>
      <c r="I21" s="98"/>
      <c r="J21" s="64"/>
      <c r="K21" s="64"/>
      <c r="L21" s="60"/>
      <c r="M21" s="87"/>
      <c r="N21" s="87"/>
      <c r="O21" s="87"/>
      <c r="P21" s="87"/>
      <c r="Q21" s="64"/>
      <c r="R21" s="64"/>
      <c r="S21" s="60"/>
      <c r="T21" s="43"/>
      <c r="U21" s="44"/>
      <c r="V21" s="79"/>
    </row>
    <row r="22" spans="1:46" ht="1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5">
      <c r="A24" s="9"/>
      <c r="B24" s="12"/>
      <c r="C24" s="31" t="s">
        <v>16</v>
      </c>
      <c r="D24" s="26"/>
      <c r="E24" s="32"/>
      <c r="F24" s="72"/>
      <c r="G24" s="98"/>
      <c r="H24" s="98"/>
      <c r="I24" s="98"/>
      <c r="J24" s="64"/>
      <c r="K24" s="64"/>
      <c r="L24" s="60"/>
      <c r="M24" s="87"/>
      <c r="N24" s="87"/>
      <c r="O24" s="87"/>
      <c r="P24" s="87"/>
      <c r="Q24" s="64"/>
      <c r="R24" s="64"/>
      <c r="S24" s="60"/>
      <c r="T24" s="43"/>
      <c r="U24" s="44"/>
      <c r="V24" s="79"/>
    </row>
    <row r="25" spans="1:46" ht="1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5">
      <c r="A27" s="9"/>
      <c r="B27" s="12"/>
      <c r="C27" s="31" t="s">
        <v>17</v>
      </c>
      <c r="D27" s="26"/>
      <c r="E27" s="32"/>
      <c r="F27" s="72"/>
      <c r="G27" s="98"/>
      <c r="H27" s="98"/>
      <c r="I27" s="98"/>
      <c r="J27" s="64"/>
      <c r="K27" s="64"/>
      <c r="L27" s="60"/>
      <c r="M27" s="87"/>
      <c r="N27" s="87"/>
      <c r="O27" s="87"/>
      <c r="P27" s="87"/>
      <c r="Q27" s="64"/>
      <c r="R27" s="64"/>
      <c r="S27" s="60"/>
      <c r="T27" s="43"/>
      <c r="U27" s="44"/>
      <c r="V27" s="79"/>
    </row>
    <row r="28" spans="1:46" ht="1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8" t="str">
        <f>F9</f>
        <v>December</v>
      </c>
      <c r="G36" s="138"/>
      <c r="H36" s="138"/>
      <c r="I36" s="138"/>
      <c r="J36" s="138"/>
      <c r="K36" s="138"/>
      <c r="L36" s="139"/>
      <c r="M36" s="140" t="s">
        <v>97</v>
      </c>
      <c r="N36" s="138"/>
      <c r="O36" s="138"/>
      <c r="P36" s="138"/>
      <c r="Q36" s="138"/>
      <c r="R36" s="138"/>
      <c r="S36" s="139"/>
      <c r="T36" s="140" t="s">
        <v>58</v>
      </c>
      <c r="U36" s="138"/>
      <c r="V36" s="14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8" t="s">
        <v>27</v>
      </c>
      <c r="G9" s="138"/>
      <c r="H9" s="138"/>
      <c r="I9" s="138"/>
      <c r="J9" s="138"/>
      <c r="K9" s="138"/>
      <c r="L9" s="139"/>
      <c r="M9" s="140" t="s">
        <v>93</v>
      </c>
      <c r="N9" s="138"/>
      <c r="O9" s="138"/>
      <c r="P9" s="138"/>
      <c r="Q9" s="138"/>
      <c r="R9" s="138"/>
      <c r="S9" s="139"/>
      <c r="T9" s="140" t="s">
        <v>57</v>
      </c>
      <c r="U9" s="138"/>
      <c r="V9" s="14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5">
      <c r="A18" s="9"/>
      <c r="B18" s="12"/>
      <c r="C18" s="31" t="s">
        <v>15</v>
      </c>
      <c r="D18" s="26"/>
      <c r="E18" s="32"/>
      <c r="F18" s="72"/>
      <c r="G18" s="72"/>
      <c r="H18" s="72"/>
      <c r="I18" s="72"/>
      <c r="J18" s="64"/>
      <c r="K18" s="64"/>
      <c r="L18" s="60"/>
      <c r="M18" s="87"/>
      <c r="N18" s="87"/>
      <c r="O18" s="87"/>
      <c r="P18" s="87"/>
      <c r="Q18" s="64"/>
      <c r="R18" s="64"/>
      <c r="S18" s="60"/>
      <c r="T18" s="43"/>
      <c r="U18" s="44"/>
      <c r="V18" s="79"/>
    </row>
    <row r="19" spans="1:46" ht="1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5">
      <c r="A21" s="9"/>
      <c r="B21" s="12"/>
      <c r="C21" s="31" t="s">
        <v>10</v>
      </c>
      <c r="D21" s="26"/>
      <c r="E21" s="34"/>
      <c r="F21" s="72"/>
      <c r="G21" s="72"/>
      <c r="H21" s="72"/>
      <c r="I21" s="72"/>
      <c r="J21" s="64"/>
      <c r="K21" s="64"/>
      <c r="L21" s="60"/>
      <c r="M21" s="87"/>
      <c r="N21" s="87"/>
      <c r="O21" s="87"/>
      <c r="P21" s="87"/>
      <c r="Q21" s="64"/>
      <c r="R21" s="64"/>
      <c r="S21" s="60"/>
      <c r="T21" s="43"/>
      <c r="U21" s="44"/>
      <c r="V21" s="79"/>
    </row>
    <row r="22" spans="1:46" ht="1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5">
      <c r="A24" s="9"/>
      <c r="B24" s="12"/>
      <c r="C24" s="31" t="s">
        <v>16</v>
      </c>
      <c r="D24" s="26"/>
      <c r="E24" s="32"/>
      <c r="F24" s="72"/>
      <c r="G24" s="72"/>
      <c r="H24" s="72"/>
      <c r="I24" s="72"/>
      <c r="J24" s="64"/>
      <c r="K24" s="64"/>
      <c r="L24" s="60"/>
      <c r="M24" s="87"/>
      <c r="N24" s="87"/>
      <c r="O24" s="87"/>
      <c r="P24" s="87"/>
      <c r="Q24" s="64"/>
      <c r="R24" s="64"/>
      <c r="S24" s="60"/>
      <c r="T24" s="43"/>
      <c r="U24" s="44"/>
      <c r="V24" s="79"/>
    </row>
    <row r="25" spans="1:46" ht="1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5">
      <c r="A27" s="9"/>
      <c r="B27" s="12"/>
      <c r="C27" s="31" t="s">
        <v>17</v>
      </c>
      <c r="D27" s="26"/>
      <c r="E27" s="32"/>
      <c r="F27" s="72"/>
      <c r="G27" s="72"/>
      <c r="H27" s="72"/>
      <c r="I27" s="72"/>
      <c r="J27" s="64"/>
      <c r="K27" s="64"/>
      <c r="L27" s="60"/>
      <c r="M27" s="87"/>
      <c r="N27" s="87"/>
      <c r="O27" s="87"/>
      <c r="P27" s="87"/>
      <c r="Q27" s="64"/>
      <c r="R27" s="64"/>
      <c r="S27" s="60"/>
      <c r="T27" s="43"/>
      <c r="U27" s="44"/>
      <c r="V27" s="79"/>
    </row>
    <row r="28" spans="1:46" ht="1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8" t="str">
        <f>F9</f>
        <v>November</v>
      </c>
      <c r="G36" s="138"/>
      <c r="H36" s="138"/>
      <c r="I36" s="138"/>
      <c r="J36" s="138"/>
      <c r="K36" s="138"/>
      <c r="L36" s="139"/>
      <c r="M36" s="140" t="s">
        <v>94</v>
      </c>
      <c r="N36" s="138"/>
      <c r="O36" s="138"/>
      <c r="P36" s="138"/>
      <c r="Q36" s="138"/>
      <c r="R36" s="138"/>
      <c r="S36" s="139"/>
      <c r="T36" s="140" t="s">
        <v>58</v>
      </c>
      <c r="U36" s="138"/>
      <c r="V36" s="14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89</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8" t="s">
        <v>24</v>
      </c>
      <c r="G9" s="138"/>
      <c r="H9" s="138"/>
      <c r="I9" s="138"/>
      <c r="J9" s="138"/>
      <c r="K9" s="138"/>
      <c r="L9" s="139"/>
      <c r="M9" s="140" t="s">
        <v>90</v>
      </c>
      <c r="N9" s="138"/>
      <c r="O9" s="138"/>
      <c r="P9" s="138"/>
      <c r="Q9" s="138"/>
      <c r="R9" s="138"/>
      <c r="S9" s="139"/>
      <c r="T9" s="140" t="s">
        <v>57</v>
      </c>
      <c r="U9" s="138"/>
      <c r="V9" s="14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8" t="str">
        <f>F9</f>
        <v>October</v>
      </c>
      <c r="G36" s="138"/>
      <c r="H36" s="138"/>
      <c r="I36" s="138"/>
      <c r="J36" s="138"/>
      <c r="K36" s="138"/>
      <c r="L36" s="139"/>
      <c r="M36" s="140" t="s">
        <v>91</v>
      </c>
      <c r="N36" s="138"/>
      <c r="O36" s="138"/>
      <c r="P36" s="138"/>
      <c r="Q36" s="138"/>
      <c r="R36" s="138"/>
      <c r="S36" s="139"/>
      <c r="T36" s="140" t="s">
        <v>58</v>
      </c>
      <c r="U36" s="138"/>
      <c r="V36" s="14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8" t="s">
        <v>22</v>
      </c>
      <c r="G9" s="138"/>
      <c r="H9" s="138"/>
      <c r="I9" s="138"/>
      <c r="J9" s="138"/>
      <c r="K9" s="138"/>
      <c r="L9" s="139"/>
      <c r="M9" s="140" t="s">
        <v>87</v>
      </c>
      <c r="N9" s="138"/>
      <c r="O9" s="138"/>
      <c r="P9" s="138"/>
      <c r="Q9" s="138"/>
      <c r="R9" s="138"/>
      <c r="S9" s="139"/>
      <c r="T9" s="140" t="s">
        <v>57</v>
      </c>
      <c r="U9" s="138"/>
      <c r="V9" s="14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8" t="str">
        <f>F9</f>
        <v>September</v>
      </c>
      <c r="G36" s="138"/>
      <c r="H36" s="138"/>
      <c r="I36" s="138"/>
      <c r="J36" s="138"/>
      <c r="K36" s="138"/>
      <c r="L36" s="139"/>
      <c r="M36" s="140" t="s">
        <v>88</v>
      </c>
      <c r="N36" s="138"/>
      <c r="O36" s="138"/>
      <c r="P36" s="138"/>
      <c r="Q36" s="138"/>
      <c r="R36" s="138"/>
      <c r="S36" s="139"/>
      <c r="T36" s="140" t="s">
        <v>58</v>
      </c>
      <c r="U36" s="138"/>
      <c r="V36" s="14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8" t="s">
        <v>69</v>
      </c>
      <c r="G9" s="138"/>
      <c r="H9" s="138"/>
      <c r="I9" s="138"/>
      <c r="J9" s="138"/>
      <c r="K9" s="138"/>
      <c r="L9" s="139"/>
      <c r="M9" s="140" t="s">
        <v>71</v>
      </c>
      <c r="N9" s="138"/>
      <c r="O9" s="138"/>
      <c r="P9" s="138"/>
      <c r="Q9" s="138"/>
      <c r="R9" s="138"/>
      <c r="S9" s="139"/>
      <c r="T9" s="140" t="s">
        <v>57</v>
      </c>
      <c r="U9" s="138"/>
      <c r="V9" s="14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8" t="str">
        <f>F9</f>
        <v>August</v>
      </c>
      <c r="G36" s="138"/>
      <c r="H36" s="138"/>
      <c r="I36" s="138"/>
      <c r="J36" s="138"/>
      <c r="K36" s="138"/>
      <c r="L36" s="139"/>
      <c r="M36" s="140" t="s">
        <v>70</v>
      </c>
      <c r="N36" s="138"/>
      <c r="O36" s="138"/>
      <c r="P36" s="138"/>
      <c r="Q36" s="138"/>
      <c r="R36" s="138"/>
      <c r="S36" s="139"/>
      <c r="T36" s="140" t="s">
        <v>58</v>
      </c>
      <c r="U36" s="138"/>
      <c r="V36" s="14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8" t="s">
        <v>55</v>
      </c>
      <c r="G9" s="138"/>
      <c r="H9" s="138"/>
      <c r="I9" s="138"/>
      <c r="J9" s="138"/>
      <c r="K9" s="138"/>
      <c r="L9" s="139"/>
      <c r="M9" s="140" t="s">
        <v>60</v>
      </c>
      <c r="N9" s="138"/>
      <c r="O9" s="138"/>
      <c r="P9" s="138"/>
      <c r="Q9" s="138"/>
      <c r="R9" s="138"/>
      <c r="S9" s="139"/>
      <c r="T9" s="140" t="s">
        <v>57</v>
      </c>
      <c r="U9" s="138"/>
      <c r="V9" s="14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8" t="str">
        <f>F9</f>
        <v>July</v>
      </c>
      <c r="G36" s="138"/>
      <c r="H36" s="138"/>
      <c r="I36" s="138"/>
      <c r="J36" s="138"/>
      <c r="K36" s="138"/>
      <c r="L36" s="139"/>
      <c r="M36" s="140" t="s">
        <v>61</v>
      </c>
      <c r="N36" s="138"/>
      <c r="O36" s="138"/>
      <c r="P36" s="138"/>
      <c r="Q36" s="138"/>
      <c r="R36" s="138"/>
      <c r="S36" s="139"/>
      <c r="T36" s="140" t="s">
        <v>58</v>
      </c>
      <c r="U36" s="138"/>
      <c r="V36" s="14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s="20" customFormat="1" ht="15">
      <c r="A6" s="9"/>
      <c r="B6"/>
      <c r="C6" s="27" t="s">
        <v>7</v>
      </c>
      <c r="D6" s="28"/>
      <c r="E6" s="28"/>
      <c r="F6" s="138" t="s">
        <v>51</v>
      </c>
      <c r="G6" s="138"/>
      <c r="H6" s="138"/>
      <c r="I6" s="138"/>
      <c r="J6" s="138"/>
      <c r="K6" s="138"/>
      <c r="L6" s="139"/>
      <c r="M6" s="140" t="s">
        <v>52</v>
      </c>
      <c r="N6" s="138"/>
      <c r="O6" s="138"/>
      <c r="P6" s="138"/>
      <c r="Q6" s="138"/>
      <c r="R6" s="138"/>
      <c r="S6" s="139"/>
      <c r="T6" s="140" t="s">
        <v>9</v>
      </c>
      <c r="U6" s="138"/>
      <c r="V6" s="13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5">
      <c r="A9" s="9"/>
      <c r="B9" s="12"/>
      <c r="C9" s="31" t="s">
        <v>14</v>
      </c>
      <c r="D9" s="26"/>
      <c r="E9" s="32"/>
      <c r="F9" s="26"/>
      <c r="G9" s="26"/>
      <c r="H9" s="26"/>
      <c r="I9" s="26"/>
      <c r="J9" s="26"/>
      <c r="K9" s="26"/>
      <c r="L9" s="32"/>
      <c r="M9" s="26"/>
      <c r="N9" s="26"/>
      <c r="O9" s="26"/>
      <c r="P9" s="26"/>
      <c r="Q9" s="26"/>
      <c r="R9" s="26"/>
      <c r="S9" s="32"/>
      <c r="T9" s="26"/>
      <c r="U9" s="26"/>
      <c r="V9" s="26"/>
    </row>
    <row r="10" spans="1:38" ht="1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5">
      <c r="A12" s="9"/>
      <c r="B12" s="12"/>
      <c r="C12" s="31" t="s">
        <v>74</v>
      </c>
      <c r="D12" s="26"/>
      <c r="E12" s="32"/>
      <c r="F12" s="26"/>
      <c r="G12" s="26"/>
      <c r="H12" s="26"/>
      <c r="I12" s="26"/>
      <c r="J12" s="64"/>
      <c r="K12" s="64"/>
      <c r="L12" s="61"/>
      <c r="M12" s="43"/>
      <c r="N12" s="43"/>
      <c r="O12" s="43"/>
      <c r="P12" s="43"/>
      <c r="Q12" s="64"/>
      <c r="R12" s="65"/>
      <c r="S12" s="61"/>
      <c r="T12" s="43"/>
      <c r="U12" s="44"/>
      <c r="V12" s="44"/>
    </row>
    <row r="13" spans="1:38" ht="1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5">
      <c r="A15" s="9"/>
      <c r="B15" s="12"/>
      <c r="C15" s="31" t="s">
        <v>15</v>
      </c>
      <c r="D15" s="26"/>
      <c r="E15" s="32"/>
      <c r="F15" s="72"/>
      <c r="G15" s="72"/>
      <c r="H15" s="72"/>
      <c r="I15" s="72"/>
      <c r="J15" s="64"/>
      <c r="K15" s="64"/>
      <c r="L15" s="60"/>
      <c r="M15" s="43"/>
      <c r="N15" s="43"/>
      <c r="O15" s="43"/>
      <c r="P15" s="43"/>
      <c r="Q15" s="64"/>
      <c r="R15" s="64"/>
      <c r="S15" s="60"/>
      <c r="T15" s="43"/>
      <c r="U15" s="44"/>
      <c r="V15" s="44"/>
    </row>
    <row r="16" spans="1:38" ht="1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5">
      <c r="A18" s="9"/>
      <c r="B18" s="12"/>
      <c r="C18" s="31" t="s">
        <v>10</v>
      </c>
      <c r="D18" s="26"/>
      <c r="E18" s="34"/>
      <c r="F18" s="72"/>
      <c r="G18" s="72"/>
      <c r="H18" s="72"/>
      <c r="I18" s="72"/>
      <c r="J18" s="64"/>
      <c r="K18" s="64"/>
      <c r="L18" s="60"/>
      <c r="M18" s="43"/>
      <c r="N18" s="43"/>
      <c r="O18" s="43"/>
      <c r="P18" s="43"/>
      <c r="Q18" s="64"/>
      <c r="R18" s="64"/>
      <c r="S18" s="60"/>
      <c r="T18" s="43"/>
      <c r="U18" s="44"/>
      <c r="V18" s="44"/>
    </row>
    <row r="19" spans="1:38" ht="1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5">
      <c r="A21" s="9"/>
      <c r="B21" s="12"/>
      <c r="C21" s="31" t="s">
        <v>16</v>
      </c>
      <c r="D21" s="26"/>
      <c r="E21" s="32"/>
      <c r="F21" s="72"/>
      <c r="G21" s="72"/>
      <c r="H21" s="72"/>
      <c r="I21" s="72"/>
      <c r="J21" s="64"/>
      <c r="K21" s="64"/>
      <c r="L21" s="60"/>
      <c r="M21" s="43"/>
      <c r="N21" s="43"/>
      <c r="O21" s="43"/>
      <c r="P21" s="43"/>
      <c r="Q21" s="64"/>
      <c r="R21" s="64"/>
      <c r="S21" s="60"/>
      <c r="T21" s="43"/>
      <c r="U21" s="44"/>
      <c r="V21" s="44"/>
    </row>
    <row r="22" spans="1:38" ht="1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5">
      <c r="A24" s="9"/>
      <c r="B24" s="12"/>
      <c r="C24" s="31" t="s">
        <v>17</v>
      </c>
      <c r="D24" s="26"/>
      <c r="E24" s="32"/>
      <c r="F24" s="72"/>
      <c r="G24" s="72"/>
      <c r="H24" s="72"/>
      <c r="I24" s="72"/>
      <c r="J24" s="64"/>
      <c r="K24" s="64"/>
      <c r="L24" s="60"/>
      <c r="M24" s="43"/>
      <c r="N24" s="43"/>
      <c r="O24" s="43"/>
      <c r="P24" s="43"/>
      <c r="Q24" s="64"/>
      <c r="R24" s="64"/>
      <c r="S24" s="60"/>
      <c r="T24" s="43"/>
      <c r="U24" s="44"/>
      <c r="V24" s="44"/>
    </row>
    <row r="25" spans="1:38" ht="1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7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6.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t="15" hidden="1">
      <c r="A30" s="9"/>
      <c r="B30" s="9"/>
      <c r="C30" s="9"/>
      <c r="D30" s="9"/>
      <c r="E30" s="9"/>
      <c r="F30" s="9"/>
      <c r="G30" s="41"/>
      <c r="H30" s="41"/>
      <c r="I30" s="41"/>
      <c r="J30" s="41"/>
      <c r="K30" s="9"/>
      <c r="L30" s="9"/>
      <c r="M30" s="9"/>
      <c r="N30" s="9"/>
      <c r="O30" s="9"/>
      <c r="P30" s="9"/>
      <c r="Q30" s="9"/>
      <c r="R30" s="9"/>
      <c r="S30" s="9"/>
      <c r="T30" s="9"/>
      <c r="U30" s="9"/>
      <c r="V30" s="9"/>
    </row>
    <row r="31" spans="1:38" ht="15" hidden="1">
      <c r="A31" s="9"/>
      <c r="B31" s="9"/>
      <c r="C31" s="9"/>
      <c r="D31" s="9"/>
      <c r="E31" s="9"/>
      <c r="F31" s="9"/>
      <c r="G31" s="41"/>
      <c r="H31" s="41"/>
      <c r="I31" s="41"/>
      <c r="J31" s="41"/>
      <c r="K31" s="9"/>
      <c r="L31" s="9"/>
      <c r="M31" s="9"/>
      <c r="N31" s="9"/>
      <c r="O31" s="9"/>
      <c r="P31" s="9"/>
      <c r="Q31" s="9"/>
      <c r="R31" s="9"/>
      <c r="S31" s="9"/>
      <c r="T31" s="9"/>
      <c r="U31" s="9"/>
      <c r="V31" s="9"/>
    </row>
    <row r="32" spans="1:38" ht="15" hidden="1">
      <c r="A32" s="9"/>
      <c r="B32" s="9"/>
      <c r="C32" s="9"/>
      <c r="D32" s="9"/>
      <c r="E32" s="9"/>
      <c r="F32" s="9"/>
      <c r="G32" s="41"/>
      <c r="H32" s="41"/>
      <c r="I32" s="41"/>
      <c r="J32" s="41"/>
      <c r="K32" s="9"/>
      <c r="L32" s="9"/>
      <c r="M32" s="9"/>
      <c r="N32" s="9"/>
      <c r="O32" s="9"/>
      <c r="P32" s="9"/>
      <c r="Q32" s="9"/>
      <c r="R32" s="9"/>
      <c r="S32" s="9"/>
      <c r="T32" s="9"/>
      <c r="U32" s="9"/>
      <c r="V32" s="9"/>
    </row>
    <row r="33" spans="7:10" s="9" customFormat="1" ht="15" hidden="1">
      <c r="G33" s="41"/>
      <c r="H33" s="41"/>
      <c r="I33" s="41"/>
      <c r="J33" s="41"/>
    </row>
    <row r="34" spans="7:10" s="9" customFormat="1" ht="15" hidden="1">
      <c r="G34" s="41"/>
      <c r="H34" s="41"/>
      <c r="I34" s="41"/>
      <c r="J34" s="41"/>
    </row>
    <row r="35" spans="7:10" s="9" customFormat="1" ht="15" hidden="1">
      <c r="G35" s="41"/>
      <c r="H35" s="41"/>
      <c r="I35" s="41"/>
      <c r="J35" s="41"/>
    </row>
    <row r="36" spans="7:10" s="9" customFormat="1" ht="15" hidden="1">
      <c r="G36" s="41"/>
      <c r="H36" s="41"/>
      <c r="I36" s="41"/>
      <c r="J36" s="41"/>
    </row>
    <row r="37" spans="7:10" s="9" customFormat="1" ht="15" hidden="1">
      <c r="G37" s="41"/>
      <c r="H37" s="41"/>
      <c r="I37" s="41"/>
      <c r="J37" s="41"/>
    </row>
    <row r="38" spans="7:10" s="9" customFormat="1" ht="15" hidden="1">
      <c r="G38" s="41"/>
      <c r="H38" s="41"/>
      <c r="I38" s="41"/>
      <c r="J38" s="41"/>
    </row>
    <row r="39" spans="7:10" s="9" customFormat="1" ht="15" hidden="1">
      <c r="G39" s="41"/>
      <c r="H39" s="41"/>
      <c r="I39" s="41"/>
      <c r="J39" s="41"/>
    </row>
    <row r="40" spans="7:10" s="9" customFormat="1" ht="15" hidden="1">
      <c r="G40" s="41"/>
      <c r="H40" s="41"/>
      <c r="I40" s="41"/>
      <c r="J40" s="41"/>
    </row>
    <row r="41" spans="7:10" s="9" customFormat="1" ht="15" hidden="1">
      <c r="G41" s="41"/>
      <c r="H41" s="41"/>
      <c r="I41" s="41"/>
      <c r="J41" s="41"/>
    </row>
    <row r="42" spans="7:10" s="9" customFormat="1" ht="15" hidden="1">
      <c r="G42" s="41"/>
      <c r="H42" s="41"/>
      <c r="I42" s="41"/>
      <c r="J42" s="41"/>
    </row>
    <row r="43" spans="7:10" s="9" customFormat="1" ht="15" hidden="1">
      <c r="G43" s="41"/>
      <c r="H43" s="41"/>
      <c r="I43" s="41"/>
      <c r="J43" s="41"/>
    </row>
    <row r="44" spans="7:10" s="9" customFormat="1" ht="15" hidden="1">
      <c r="G44" s="41"/>
      <c r="H44" s="41"/>
      <c r="I44" s="41"/>
      <c r="J44" s="41"/>
    </row>
    <row r="45" spans="7:10" s="9" customFormat="1" ht="15" hidden="1">
      <c r="G45" s="41"/>
      <c r="H45" s="41"/>
      <c r="I45" s="41"/>
      <c r="J45" s="41"/>
    </row>
    <row r="46" spans="7:10" s="9" customFormat="1" ht="15" hidden="1">
      <c r="G46" s="41"/>
      <c r="H46" s="41"/>
      <c r="I46" s="41"/>
      <c r="J46" s="41"/>
    </row>
    <row r="47" spans="7:10" s="9" customFormat="1" ht="15" hidden="1">
      <c r="G47" s="41"/>
      <c r="H47" s="41"/>
      <c r="I47" s="41"/>
      <c r="J47" s="41"/>
    </row>
    <row r="48" spans="7:10" s="9"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8" t="s">
        <v>47</v>
      </c>
      <c r="G6" s="138"/>
      <c r="H6" s="138"/>
      <c r="I6" s="138"/>
      <c r="J6" s="138"/>
      <c r="K6" s="138"/>
      <c r="L6" s="139"/>
      <c r="M6" s="140" t="s">
        <v>49</v>
      </c>
      <c r="N6" s="138"/>
      <c r="O6" s="138"/>
      <c r="P6" s="138"/>
      <c r="Q6" s="138"/>
      <c r="R6" s="138"/>
      <c r="S6" s="139"/>
      <c r="T6" s="140" t="s">
        <v>9</v>
      </c>
      <c r="U6" s="138"/>
      <c r="V6" s="13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5.7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8" t="s">
        <v>45</v>
      </c>
      <c r="G6" s="138"/>
      <c r="H6" s="138"/>
      <c r="I6" s="138"/>
      <c r="J6" s="138"/>
      <c r="K6" s="138"/>
      <c r="L6" s="139"/>
      <c r="M6" s="140" t="s">
        <v>46</v>
      </c>
      <c r="N6" s="138"/>
      <c r="O6" s="138"/>
      <c r="P6" s="138"/>
      <c r="Q6" s="138"/>
      <c r="R6" s="138"/>
      <c r="S6" s="139"/>
      <c r="T6" s="140" t="s">
        <v>9</v>
      </c>
      <c r="U6" s="138"/>
      <c r="V6" s="13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5.7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8" t="s">
        <v>41</v>
      </c>
      <c r="G6" s="138"/>
      <c r="H6" s="138"/>
      <c r="I6" s="138"/>
      <c r="J6" s="138"/>
      <c r="K6" s="138"/>
      <c r="L6" s="139"/>
      <c r="M6" s="140" t="s">
        <v>43</v>
      </c>
      <c r="N6" s="138"/>
      <c r="O6" s="138"/>
      <c r="P6" s="138"/>
      <c r="Q6" s="138"/>
      <c r="R6" s="138"/>
      <c r="S6" s="139"/>
      <c r="T6" s="140" t="s">
        <v>9</v>
      </c>
      <c r="U6" s="138"/>
      <c r="V6" s="13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5.7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8" t="s">
        <v>39</v>
      </c>
      <c r="G6" s="138"/>
      <c r="H6" s="138"/>
      <c r="I6" s="138"/>
      <c r="J6" s="138"/>
      <c r="K6" s="138"/>
      <c r="L6" s="139"/>
      <c r="M6" s="140" t="s">
        <v>38</v>
      </c>
      <c r="N6" s="138"/>
      <c r="O6" s="138"/>
      <c r="P6" s="138"/>
      <c r="Q6" s="138"/>
      <c r="R6" s="138"/>
      <c r="S6" s="139"/>
      <c r="T6" s="140" t="s">
        <v>9</v>
      </c>
      <c r="U6" s="138"/>
      <c r="V6" s="13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5.7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8" t="s">
        <v>33</v>
      </c>
      <c r="G6" s="138"/>
      <c r="H6" s="138"/>
      <c r="I6" s="138"/>
      <c r="J6" s="138"/>
      <c r="K6" s="138"/>
      <c r="L6" s="139"/>
      <c r="M6" s="140" t="s">
        <v>33</v>
      </c>
      <c r="N6" s="138"/>
      <c r="O6" s="138"/>
      <c r="P6" s="138"/>
      <c r="Q6" s="138"/>
      <c r="R6" s="138"/>
      <c r="S6" s="139"/>
      <c r="T6" s="140" t="s">
        <v>9</v>
      </c>
      <c r="U6" s="138"/>
      <c r="V6" s="13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5.7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6.5"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0" t="s">
        <v>31</v>
      </c>
      <c r="G6" s="145"/>
      <c r="H6" s="145"/>
      <c r="I6" s="146"/>
      <c r="J6" s="147"/>
      <c r="K6" s="140" t="s">
        <v>32</v>
      </c>
      <c r="L6" s="145"/>
      <c r="M6" s="145"/>
      <c r="N6" s="146"/>
      <c r="O6" s="147"/>
      <c r="P6" s="138" t="s">
        <v>9</v>
      </c>
      <c r="Q6" s="14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5.7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6.5"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6:8" s="9" customFormat="1" hidden="1">
      <c r="F33" s="41"/>
      <c r="G33" s="41"/>
      <c r="H33" s="41"/>
    </row>
    <row r="34" spans="6:8" s="9" customFormat="1" hidden="1">
      <c r="F34" s="41"/>
      <c r="G34" s="41"/>
      <c r="H34" s="41"/>
    </row>
    <row r="35" spans="6:8" s="9" customFormat="1" hidden="1">
      <c r="F35" s="41"/>
      <c r="G35" s="41"/>
      <c r="H35" s="41"/>
    </row>
    <row r="36" spans="6:8" s="9" customFormat="1" hidden="1">
      <c r="F36" s="41"/>
      <c r="G36" s="41"/>
      <c r="H36" s="41"/>
    </row>
    <row r="37" spans="6:8" s="9" customFormat="1" hidden="1">
      <c r="F37" s="41"/>
      <c r="G37" s="41"/>
      <c r="H37" s="41"/>
    </row>
    <row r="38" spans="6:8" s="9" customFormat="1" hidden="1">
      <c r="F38" s="41"/>
      <c r="G38" s="41"/>
      <c r="H38" s="41"/>
    </row>
    <row r="39" spans="6:8" s="9" customFormat="1" hidden="1">
      <c r="F39" s="41"/>
      <c r="G39" s="41"/>
      <c r="H39" s="41"/>
    </row>
    <row r="40" spans="6:8" s="9" customFormat="1" hidden="1">
      <c r="F40" s="41"/>
      <c r="G40" s="41"/>
      <c r="H40" s="41"/>
    </row>
    <row r="41" spans="6:8" s="9" customFormat="1" hidden="1">
      <c r="F41" s="41"/>
      <c r="G41" s="41"/>
      <c r="H41" s="41"/>
    </row>
    <row r="42" spans="6:8" s="9" customFormat="1" hidden="1">
      <c r="F42" s="41"/>
      <c r="G42" s="41"/>
      <c r="H42" s="41"/>
    </row>
    <row r="43" spans="6:8" s="9" customFormat="1" hidden="1">
      <c r="F43" s="41"/>
      <c r="G43" s="41"/>
      <c r="H43" s="41"/>
    </row>
    <row r="44" spans="6:8" s="9" customFormat="1" hidden="1">
      <c r="F44" s="41"/>
      <c r="G44" s="41"/>
      <c r="H44" s="41"/>
    </row>
    <row r="45" spans="6:8" s="9" customFormat="1" hidden="1">
      <c r="F45" s="41"/>
      <c r="G45" s="41"/>
      <c r="H45" s="41"/>
    </row>
    <row r="46" spans="6:8" s="9" customFormat="1" hidden="1">
      <c r="F46" s="41"/>
      <c r="G46" s="41"/>
      <c r="H46" s="41"/>
    </row>
    <row r="47" spans="6:8" s="9" customFormat="1" hidden="1">
      <c r="F47" s="41"/>
      <c r="G47" s="41"/>
      <c r="H47" s="41"/>
    </row>
    <row r="48" spans="6:8" s="9"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0" t="s">
        <v>27</v>
      </c>
      <c r="G6" s="145"/>
      <c r="H6" s="145"/>
      <c r="I6" s="146"/>
      <c r="J6" s="147"/>
      <c r="K6" s="140" t="s">
        <v>28</v>
      </c>
      <c r="L6" s="145"/>
      <c r="M6" s="145"/>
      <c r="N6" s="146"/>
      <c r="O6" s="147"/>
      <c r="P6" s="138" t="s">
        <v>9</v>
      </c>
      <c r="Q6" s="14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5.7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6.5"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0" t="s">
        <v>24</v>
      </c>
      <c r="G6" s="145"/>
      <c r="H6" s="145"/>
      <c r="I6" s="146"/>
      <c r="J6" s="147"/>
      <c r="K6" s="140" t="s">
        <v>8</v>
      </c>
      <c r="L6" s="145"/>
      <c r="M6" s="145"/>
      <c r="N6" s="146"/>
      <c r="O6" s="147"/>
      <c r="P6" s="138" t="s">
        <v>9</v>
      </c>
      <c r="Q6" s="14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5.7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6.5"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0" t="s">
        <v>22</v>
      </c>
      <c r="G6" s="145"/>
      <c r="H6" s="145"/>
      <c r="I6" s="146"/>
      <c r="J6" s="147"/>
      <c r="K6" s="140" t="s">
        <v>23</v>
      </c>
      <c r="L6" s="145"/>
      <c r="M6" s="145"/>
      <c r="N6" s="146"/>
      <c r="O6" s="147"/>
      <c r="P6" s="138" t="s">
        <v>9</v>
      </c>
      <c r="Q6" s="14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5.7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6.5"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X58"/>
  <sheetViews>
    <sheetView showGridLines="0" topLeftCell="B1" zoomScale="90" zoomScaleNormal="90" zoomScalePageLayoutView="40" workbookViewId="0">
      <selection activeCell="V9" sqref="V9"/>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5.85546875" style="94" bestFit="1" customWidth="1"/>
    <col min="18" max="18" width="6.28515625" bestFit="1" customWidth="1"/>
    <col min="19" max="22" width="5.85546875" bestFit="1" customWidth="1"/>
    <col min="23" max="23" width="9.140625" customWidth="1"/>
    <col min="24" max="24" width="3.28515625" style="9" customWidth="1"/>
    <col min="25" max="39" width="0" style="9" hidden="1" customWidth="1"/>
    <col min="40" max="50" width="0" hidden="1" customWidth="1"/>
    <col min="51" max="16384" width="9.140625" hidden="1"/>
  </cols>
  <sheetData>
    <row r="1" spans="1:39" ht="15">
      <c r="A1" s="9"/>
      <c r="B1" s="9"/>
      <c r="C1" s="9"/>
      <c r="D1" s="9"/>
      <c r="E1" s="9"/>
      <c r="F1" s="91"/>
      <c r="G1" s="91"/>
      <c r="H1" s="91"/>
      <c r="I1" s="91"/>
      <c r="J1" s="91"/>
      <c r="K1" s="91"/>
      <c r="L1" s="91"/>
      <c r="M1" s="91"/>
      <c r="N1" s="91"/>
      <c r="O1" s="91"/>
      <c r="P1" s="91"/>
      <c r="Q1" s="91"/>
      <c r="R1" s="9"/>
      <c r="S1" s="9"/>
      <c r="T1" s="9"/>
      <c r="U1" s="9"/>
      <c r="W1" s="9"/>
    </row>
    <row r="2" spans="1:39" ht="19.5" thickBot="1">
      <c r="A2" s="9"/>
      <c r="B2" s="8" t="s">
        <v>85</v>
      </c>
      <c r="C2" s="23"/>
      <c r="D2" s="23"/>
      <c r="E2" s="23"/>
      <c r="F2" s="92"/>
      <c r="G2" s="92"/>
      <c r="H2" s="92"/>
      <c r="I2" s="92"/>
      <c r="J2" s="92"/>
      <c r="K2" s="92"/>
      <c r="L2" s="92"/>
      <c r="M2" s="92"/>
      <c r="N2" s="92"/>
      <c r="O2" s="92"/>
      <c r="P2" s="92"/>
      <c r="Q2" s="92"/>
      <c r="R2" s="23"/>
      <c r="S2" s="23"/>
      <c r="T2" s="23"/>
      <c r="U2" s="23"/>
      <c r="V2" s="23"/>
      <c r="W2" s="23"/>
    </row>
    <row r="3" spans="1:39" ht="15">
      <c r="A3" s="9"/>
      <c r="B3" s="10"/>
      <c r="C3" s="24"/>
      <c r="D3" s="24"/>
      <c r="E3" s="24"/>
      <c r="F3" s="93"/>
      <c r="G3" s="93"/>
      <c r="H3" s="93"/>
      <c r="I3" s="93"/>
      <c r="J3" s="93"/>
      <c r="K3" s="93"/>
      <c r="L3" s="93"/>
      <c r="M3" s="93"/>
      <c r="N3" s="93"/>
      <c r="O3" s="93"/>
      <c r="P3" s="93"/>
      <c r="Q3" s="93"/>
      <c r="R3" s="24"/>
      <c r="S3" s="24"/>
      <c r="W3" s="25">
        <f>+' '!I17</f>
        <v>45153</v>
      </c>
    </row>
    <row r="4" spans="1:39" ht="15.75">
      <c r="A4" s="9"/>
      <c r="B4" s="11" t="s">
        <v>7</v>
      </c>
      <c r="C4" s="26"/>
      <c r="D4" s="24"/>
      <c r="E4" s="58" t="s">
        <v>124</v>
      </c>
      <c r="F4" s="93"/>
      <c r="G4" s="93"/>
      <c r="H4" s="93"/>
      <c r="I4" s="93"/>
      <c r="J4" s="93"/>
      <c r="K4" s="93"/>
      <c r="L4" s="93"/>
      <c r="M4" s="93"/>
      <c r="N4" s="93"/>
      <c r="O4" s="93"/>
      <c r="P4" s="93"/>
      <c r="Q4" s="93"/>
      <c r="R4" s="24"/>
      <c r="S4" s="24"/>
      <c r="T4" s="24"/>
      <c r="U4" s="24"/>
      <c r="V4" s="24"/>
      <c r="W4" s="24"/>
    </row>
    <row r="5" spans="1:39" ht="15">
      <c r="A5" s="9"/>
      <c r="B5" s="10"/>
      <c r="C5" s="24"/>
      <c r="D5" s="24"/>
      <c r="E5" s="24"/>
      <c r="F5" s="93"/>
      <c r="G5" s="93"/>
      <c r="H5" s="93"/>
      <c r="I5" s="93"/>
      <c r="J5" s="93"/>
      <c r="K5" s="93"/>
      <c r="L5" s="93"/>
      <c r="M5" s="93"/>
      <c r="N5" s="93"/>
      <c r="O5" s="93"/>
      <c r="P5" s="93"/>
      <c r="Q5" s="93"/>
      <c r="R5" s="24"/>
      <c r="S5" s="24"/>
      <c r="T5" s="24"/>
      <c r="U5" s="24"/>
      <c r="V5" s="24"/>
      <c r="W5" s="24"/>
    </row>
    <row r="6" spans="1:39" ht="15">
      <c r="A6" s="9"/>
      <c r="B6" s="86" t="s">
        <v>105</v>
      </c>
      <c r="D6" s="24"/>
      <c r="E6" s="24"/>
      <c r="F6" s="93"/>
      <c r="G6" s="93"/>
      <c r="H6" s="93"/>
      <c r="I6" s="93"/>
      <c r="J6" s="93"/>
      <c r="K6" s="93"/>
      <c r="L6" s="93"/>
      <c r="M6" s="93"/>
      <c r="N6" s="93"/>
      <c r="O6" s="93"/>
      <c r="P6" s="93"/>
      <c r="Q6" s="93"/>
      <c r="R6" s="24"/>
      <c r="S6" s="24"/>
      <c r="T6" s="24"/>
      <c r="U6" s="24"/>
      <c r="V6" s="24"/>
      <c r="W6" s="24"/>
    </row>
    <row r="7" spans="1:39" ht="15">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row>
    <row r="8" spans="1:39" s="20" customFormat="1" ht="1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113" t="s">
        <v>51</v>
      </c>
      <c r="X8" s="9"/>
      <c r="Y8" s="19"/>
      <c r="Z8" s="19"/>
      <c r="AA8" s="19"/>
      <c r="AB8" s="19"/>
      <c r="AC8" s="19"/>
      <c r="AD8" s="19"/>
      <c r="AE8" s="19"/>
      <c r="AF8" s="19"/>
      <c r="AG8" s="19"/>
      <c r="AH8" s="19"/>
      <c r="AI8" s="19"/>
      <c r="AJ8" s="19"/>
      <c r="AK8" s="19"/>
      <c r="AL8" s="19"/>
      <c r="AM8" s="19"/>
    </row>
    <row r="9" spans="1:39"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4">
        <v>1.0900000000000001</v>
      </c>
    </row>
    <row r="10" spans="1:39" ht="20.25" customHeight="1">
      <c r="A10" s="9"/>
      <c r="B10" s="18"/>
      <c r="C10" s="102"/>
      <c r="D10" s="103"/>
      <c r="E10" s="103"/>
      <c r="F10" s="99"/>
      <c r="G10" s="99"/>
      <c r="H10" s="99"/>
      <c r="I10" s="99"/>
      <c r="J10" s="99"/>
      <c r="K10" s="99"/>
      <c r="L10" s="99"/>
      <c r="M10" s="99"/>
      <c r="N10" s="99"/>
      <c r="O10" s="99"/>
      <c r="P10" s="99"/>
      <c r="Q10" s="104"/>
      <c r="R10" s="9"/>
      <c r="S10" s="9"/>
    </row>
    <row r="11" spans="1:39" ht="20.25" customHeight="1">
      <c r="A11" s="9"/>
      <c r="B11" s="9"/>
      <c r="C11" s="9"/>
      <c r="D11" s="9"/>
      <c r="E11" s="9"/>
      <c r="F11"/>
      <c r="G11"/>
      <c r="H11"/>
      <c r="I11"/>
      <c r="J11"/>
      <c r="K11"/>
      <c r="L11"/>
      <c r="M11"/>
      <c r="N11"/>
      <c r="O11" s="91"/>
      <c r="P11" s="91"/>
      <c r="Q11" s="91"/>
      <c r="R11" s="9"/>
      <c r="S11" s="9"/>
    </row>
    <row r="12" spans="1:39" ht="20.25" customHeight="1">
      <c r="A12" s="9"/>
      <c r="B12" s="9"/>
      <c r="C12" s="100" t="s">
        <v>98</v>
      </c>
      <c r="D12" s="9"/>
      <c r="E12" s="9"/>
      <c r="F12"/>
      <c r="G12"/>
      <c r="H12"/>
      <c r="I12"/>
      <c r="J12"/>
      <c r="K12"/>
      <c r="L12"/>
      <c r="M12"/>
      <c r="N12"/>
      <c r="O12" s="91"/>
      <c r="P12" s="91"/>
      <c r="Q12" s="91"/>
      <c r="R12" s="9"/>
      <c r="S12" s="9"/>
    </row>
    <row r="13" spans="1:39" ht="20.25" customHeight="1">
      <c r="A13" s="9"/>
      <c r="B13" s="9"/>
      <c r="C13" s="100" t="s">
        <v>99</v>
      </c>
      <c r="D13" s="9"/>
      <c r="E13" s="9"/>
      <c r="F13"/>
      <c r="G13"/>
      <c r="H13"/>
      <c r="I13"/>
      <c r="J13"/>
      <c r="K13"/>
      <c r="L13"/>
      <c r="M13"/>
      <c r="N13"/>
      <c r="O13" s="91"/>
      <c r="P13" s="91"/>
      <c r="Q13" s="91"/>
      <c r="R13" s="9"/>
      <c r="S13" s="9"/>
    </row>
    <row r="14" spans="1:39" ht="26.65" hidden="1" customHeight="1"/>
    <row r="15" spans="1:39" ht="26.45" hidden="1" customHeight="1"/>
    <row r="16" spans="1:39"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9.5"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75" zoomScaleNormal="75" workbookViewId="0"/>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126</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38" t="s">
        <v>55</v>
      </c>
      <c r="G9" s="138"/>
      <c r="H9" s="138"/>
      <c r="I9" s="138"/>
      <c r="J9" s="138"/>
      <c r="K9" s="138"/>
      <c r="L9" s="138"/>
      <c r="M9" s="138"/>
      <c r="N9" s="139"/>
      <c r="O9" s="140" t="s">
        <v>127</v>
      </c>
      <c r="P9" s="138"/>
      <c r="Q9" s="138"/>
      <c r="R9" s="138"/>
      <c r="S9" s="138"/>
      <c r="T9" s="138"/>
      <c r="U9" s="138"/>
      <c r="V9" s="138"/>
      <c r="W9" s="139"/>
      <c r="X9" s="140" t="s">
        <v>57</v>
      </c>
      <c r="Y9" s="138"/>
      <c r="Z9" s="138"/>
      <c r="AA9" s="141"/>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2.7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2.7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2.7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2.7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2.7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2.7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2.7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2.7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2.7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2.7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2.7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2309441</v>
      </c>
      <c r="P23" s="68">
        <f>'June-23'!P23+'July-23'!G23</f>
        <v>822079</v>
      </c>
      <c r="Q23" s="68">
        <f>'June-23'!Q23+'July-23'!H23</f>
        <v>28476</v>
      </c>
      <c r="R23" s="68">
        <f>'June-23'!R23+'July-23'!I23</f>
        <v>545974</v>
      </c>
      <c r="S23" s="68">
        <f>'June-23'!S23+'July-23'!J23</f>
        <v>1969564</v>
      </c>
      <c r="T23" s="64">
        <f>IFERROR(O23/P23-1,"n/a")</f>
        <v>1.8092689388732714</v>
      </c>
      <c r="U23" s="64">
        <f>IFERROR(O23/Q23-1,"n/a")</f>
        <v>80.101313386711624</v>
      </c>
      <c r="V23" s="64">
        <f>IFERROR(O23/R23-1,"n/a")</f>
        <v>3.2299468472857678</v>
      </c>
      <c r="W23" s="60">
        <f>IFERROR(O23/S23-1,"n/a")</f>
        <v>0.17256458789864149</v>
      </c>
      <c r="X23" s="68">
        <v>2165161</v>
      </c>
      <c r="Y23" s="68">
        <v>465109</v>
      </c>
      <c r="Z23" s="70">
        <v>140552</v>
      </c>
      <c r="AA23" s="78">
        <v>2552942</v>
      </c>
      <c r="AB23" s="123"/>
      <c r="AC23" s="123"/>
    </row>
    <row r="24" spans="1:29" s="124" customFormat="1" ht="12.7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2.7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2.7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3.5"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6870350</v>
      </c>
      <c r="P28" s="76">
        <f t="shared" si="3"/>
        <v>3425928</v>
      </c>
      <c r="Q28" s="76">
        <f t="shared" si="3"/>
        <v>162487</v>
      </c>
      <c r="R28" s="76">
        <f t="shared" si="3"/>
        <v>1690018</v>
      </c>
      <c r="S28" s="76">
        <f t="shared" si="3"/>
        <v>5784043</v>
      </c>
      <c r="T28" s="67">
        <f>IFERROR(O28/P28-1,"n/a")</f>
        <v>1.0053982453805217</v>
      </c>
      <c r="U28" s="67">
        <f>IFERROR(O28/Q28-1,"n/a")</f>
        <v>41.282459519838511</v>
      </c>
      <c r="V28" s="67">
        <f>IFERROR(O28/R28-1,"n/a")</f>
        <v>3.0652525594401956</v>
      </c>
      <c r="W28" s="63">
        <f>IFERROR(O28/S28-1,"n/a")</f>
        <v>0.18781101731090177</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38" t="str">
        <f>F9</f>
        <v>July</v>
      </c>
      <c r="G33" s="138"/>
      <c r="H33" s="138"/>
      <c r="I33" s="138"/>
      <c r="J33" s="138"/>
      <c r="K33" s="138"/>
      <c r="L33" s="138"/>
      <c r="M33" s="138"/>
      <c r="N33" s="139"/>
      <c r="O33" s="142" t="s">
        <v>61</v>
      </c>
      <c r="P33" s="143"/>
      <c r="Q33" s="143"/>
      <c r="R33" s="143"/>
      <c r="S33" s="143"/>
      <c r="T33" s="143"/>
      <c r="U33" s="143"/>
      <c r="V33" s="143"/>
      <c r="W33" s="144"/>
      <c r="X33" s="140" t="s">
        <v>58</v>
      </c>
      <c r="Y33" s="138"/>
      <c r="Z33" s="138"/>
      <c r="AA33" s="141"/>
    </row>
    <row r="34" spans="1:29" s="124" customFormat="1" ht="11.25">
      <c r="A34" s="123"/>
      <c r="B34" s="123"/>
      <c r="C34" s="29"/>
      <c r="D34" s="30"/>
      <c r="E34" s="30"/>
      <c r="F34" s="135"/>
      <c r="G34" s="136"/>
      <c r="H34" s="136"/>
      <c r="I34" s="136"/>
      <c r="J34" s="136"/>
      <c r="K34" s="136"/>
      <c r="L34" s="136"/>
      <c r="M34" s="136"/>
      <c r="N34" s="137"/>
      <c r="O34" s="135"/>
      <c r="P34" s="136"/>
      <c r="Q34" s="136"/>
      <c r="R34" s="136"/>
      <c r="S34" s="136"/>
      <c r="T34" s="136"/>
      <c r="U34" s="136"/>
      <c r="V34" s="136"/>
      <c r="W34" s="137"/>
      <c r="X34" s="135"/>
      <c r="Y34" s="136"/>
      <c r="Z34" s="136"/>
      <c r="AA34" s="137"/>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1.2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1.2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1.2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1.2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1.2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1.2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1.2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1.2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1473167</v>
      </c>
      <c r="P47" s="74">
        <f>'June-23'!P47+'July-23'!G47</f>
        <v>753625</v>
      </c>
      <c r="Q47" s="74">
        <f>'June-23'!Q47+'July-23'!H47</f>
        <v>28476</v>
      </c>
      <c r="R47" s="74">
        <f>'June-23'!R47+'July-23'!I47</f>
        <v>0</v>
      </c>
      <c r="S47" s="74">
        <f>'June-23'!S47+'July-23'!J47</f>
        <v>1049749</v>
      </c>
      <c r="T47" s="120">
        <f>IFERROR(O47/P47-1,"n/a")</f>
        <v>0.95477458948415994</v>
      </c>
      <c r="U47" s="120">
        <f>IFERROR(O47/Q47-1,"n/a")</f>
        <v>50.733635342042419</v>
      </c>
      <c r="V47" s="120" t="str">
        <f>IFERROR(O47/R47-1,"n/a")</f>
        <v>n/a</v>
      </c>
      <c r="W47" s="121">
        <f>IFERROR(O47/S47-1,"n/a")</f>
        <v>0.40335165834880526</v>
      </c>
      <c r="X47" s="82">
        <v>2932981</v>
      </c>
      <c r="Y47" s="82">
        <v>533563</v>
      </c>
      <c r="Z47" s="84">
        <v>140552</v>
      </c>
      <c r="AA47" s="78">
        <v>2441594</v>
      </c>
      <c r="AC47" s="123"/>
    </row>
    <row r="48" spans="1:29" s="124" customFormat="1" ht="11.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1.2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2"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4391991</v>
      </c>
      <c r="P52" s="76">
        <f t="shared" si="11"/>
        <v>2558223</v>
      </c>
      <c r="Q52" s="76">
        <f t="shared" si="11"/>
        <v>152384</v>
      </c>
      <c r="R52" s="76">
        <f t="shared" si="11"/>
        <v>8294</v>
      </c>
      <c r="S52" s="76">
        <f t="shared" si="11"/>
        <v>3326266</v>
      </c>
      <c r="T52" s="67">
        <f>IFERROR(O52/P52-1,"n/a")</f>
        <v>0.71681319415860156</v>
      </c>
      <c r="U52" s="118">
        <f>IFERROR(O52/Q52-1,"n/a")</f>
        <v>27.821864500209998</v>
      </c>
      <c r="V52" s="118">
        <f>IFERROR(O52/R52-1,"n/a")</f>
        <v>528.53834096937544</v>
      </c>
      <c r="W52" s="119">
        <f>IFERROR(O52/S52-1,"n/a")</f>
        <v>0.32039680530661108</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13" sqref="O1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38" t="s">
        <v>51</v>
      </c>
      <c r="G9" s="138"/>
      <c r="H9" s="138"/>
      <c r="I9" s="138"/>
      <c r="J9" s="138"/>
      <c r="K9" s="138"/>
      <c r="L9" s="138"/>
      <c r="M9" s="138"/>
      <c r="N9" s="139"/>
      <c r="O9" s="140" t="s">
        <v>52</v>
      </c>
      <c r="P9" s="138"/>
      <c r="Q9" s="138"/>
      <c r="R9" s="138"/>
      <c r="S9" s="138"/>
      <c r="T9" s="138"/>
      <c r="U9" s="138"/>
      <c r="V9" s="138"/>
      <c r="W9" s="139"/>
      <c r="X9" s="140" t="s">
        <v>57</v>
      </c>
      <c r="Y9" s="138"/>
      <c r="Z9" s="138"/>
      <c r="AA9" s="141"/>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2.7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2.7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2.7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2.7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2.7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2.7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2.7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2.7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2.7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2.7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2.7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1913752</v>
      </c>
      <c r="P23" s="68">
        <f>'May-23'!P23+'June-23'!G23</f>
        <v>534617</v>
      </c>
      <c r="Q23" s="68">
        <f>'May-23'!Q23+'June-23'!H23</f>
        <v>4923</v>
      </c>
      <c r="R23" s="68">
        <f>'May-23'!R23+'June-23'!I23</f>
        <v>545974</v>
      </c>
      <c r="S23" s="68">
        <f>'May-23'!S23+'June-23'!J23</f>
        <v>1708367</v>
      </c>
      <c r="T23" s="64">
        <f>IFERROR(O23/P23-1,"n/a")</f>
        <v>2.5796691837334018</v>
      </c>
      <c r="U23" s="64">
        <f>IFERROR(O23/Q23-1,"n/a")</f>
        <v>387.73694901482838</v>
      </c>
      <c r="V23" s="64">
        <f>IFERROR(O23/R23-1,"n/a")</f>
        <v>2.5052072076692298</v>
      </c>
      <c r="W23" s="60">
        <f>IFERROR(O23/S23-1,"n/a")</f>
        <v>0.12022299658094537</v>
      </c>
      <c r="X23" s="68">
        <v>2165161</v>
      </c>
      <c r="Y23" s="68">
        <v>465109</v>
      </c>
      <c r="Z23" s="70">
        <v>140552</v>
      </c>
      <c r="AA23" s="78">
        <v>2552942</v>
      </c>
      <c r="AB23" s="123"/>
      <c r="AC23" s="123"/>
    </row>
    <row r="24" spans="1:29" s="124" customFormat="1" ht="12.7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2.7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2.7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3.5"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5598559</v>
      </c>
      <c r="P28" s="76">
        <f t="shared" si="3"/>
        <v>2568692</v>
      </c>
      <c r="Q28" s="76">
        <f t="shared" si="3"/>
        <v>69990</v>
      </c>
      <c r="R28" s="76">
        <f t="shared" si="3"/>
        <v>1683937</v>
      </c>
      <c r="S28" s="76">
        <f t="shared" si="3"/>
        <v>4915134</v>
      </c>
      <c r="T28" s="67">
        <f>IFERROR(O28/P28-1,"n/a")</f>
        <v>1.1795369004925464</v>
      </c>
      <c r="U28" s="67">
        <f>IFERROR(O28/Q28-1,"n/a")</f>
        <v>78.990841548792687</v>
      </c>
      <c r="V28" s="67">
        <f>IFERROR(O28/R28-1,"n/a")</f>
        <v>2.3246843557686541</v>
      </c>
      <c r="W28" s="63">
        <f>IFERROR(O28/S28-1,"n/a")</f>
        <v>0.13904503926037415</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38" t="str">
        <f>F9</f>
        <v>June</v>
      </c>
      <c r="G33" s="138"/>
      <c r="H33" s="138"/>
      <c r="I33" s="138"/>
      <c r="J33" s="138"/>
      <c r="K33" s="138"/>
      <c r="L33" s="138"/>
      <c r="M33" s="138"/>
      <c r="N33" s="139"/>
      <c r="O33" s="142" t="s">
        <v>125</v>
      </c>
      <c r="P33" s="143"/>
      <c r="Q33" s="143"/>
      <c r="R33" s="143"/>
      <c r="S33" s="143"/>
      <c r="T33" s="143"/>
      <c r="U33" s="143"/>
      <c r="V33" s="143"/>
      <c r="W33" s="144"/>
      <c r="X33" s="140" t="s">
        <v>58</v>
      </c>
      <c r="Y33" s="138"/>
      <c r="Z33" s="138"/>
      <c r="AA33" s="141"/>
    </row>
    <row r="34" spans="1:29" s="124" customFormat="1" ht="11.25">
      <c r="A34" s="123"/>
      <c r="B34" s="123"/>
      <c r="C34" s="29"/>
      <c r="D34" s="30"/>
      <c r="E34" s="30"/>
      <c r="F34" s="135"/>
      <c r="G34" s="136"/>
      <c r="H34" s="136"/>
      <c r="I34" s="136"/>
      <c r="J34" s="136"/>
      <c r="K34" s="136"/>
      <c r="L34" s="136"/>
      <c r="M34" s="136"/>
      <c r="N34" s="137"/>
      <c r="O34" s="135"/>
      <c r="P34" s="136"/>
      <c r="Q34" s="136"/>
      <c r="R34" s="136"/>
      <c r="S34" s="136"/>
      <c r="T34" s="136"/>
      <c r="U34" s="136"/>
      <c r="V34" s="136"/>
      <c r="W34" s="137"/>
      <c r="X34" s="135"/>
      <c r="Y34" s="136"/>
      <c r="Z34" s="136"/>
      <c r="AA34" s="137"/>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1.2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1.2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1.2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1.2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1.2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1.2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1.2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1.2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1077478</v>
      </c>
      <c r="P47" s="74">
        <f>'May-23'!P47+'June-23'!G47</f>
        <v>466163</v>
      </c>
      <c r="Q47" s="74">
        <f>'May-23'!Q47+'June-23'!H47</f>
        <v>4923</v>
      </c>
      <c r="R47" s="74">
        <f>'May-23'!R47+'June-23'!I47</f>
        <v>0</v>
      </c>
      <c r="S47" s="74">
        <f>'May-23'!S47+'June-23'!J47</f>
        <v>788552</v>
      </c>
      <c r="T47" s="120">
        <f>IFERROR(O47/P47-1,"n/a")</f>
        <v>1.3113760637373622</v>
      </c>
      <c r="U47" s="120">
        <f>IFERROR(O47/Q47-1,"n/a")</f>
        <v>217.86613853341458</v>
      </c>
      <c r="V47" s="120" t="str">
        <f>IFERROR(O47/R47-1,"n/a")</f>
        <v>n/a</v>
      </c>
      <c r="W47" s="121">
        <f>IFERROR(O47/S47-1,"n/a")</f>
        <v>0.3664006939301403</v>
      </c>
      <c r="X47" s="82">
        <v>2932981</v>
      </c>
      <c r="Y47" s="82">
        <v>533563</v>
      </c>
      <c r="Z47" s="84">
        <v>140552</v>
      </c>
      <c r="AA47" s="78">
        <v>2441594</v>
      </c>
      <c r="AC47" s="123"/>
    </row>
    <row r="48" spans="1:29" s="124" customFormat="1" ht="11.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1.2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2"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3120200</v>
      </c>
      <c r="P52" s="76">
        <f t="shared" si="11"/>
        <v>1700987</v>
      </c>
      <c r="Q52" s="76">
        <f t="shared" si="11"/>
        <v>59887</v>
      </c>
      <c r="R52" s="76">
        <f t="shared" si="11"/>
        <v>2213</v>
      </c>
      <c r="S52" s="76">
        <f t="shared" si="11"/>
        <v>2457357</v>
      </c>
      <c r="T52" s="67">
        <f>IFERROR(O52/P52-1,"n/a")</f>
        <v>0.83434676455493184</v>
      </c>
      <c r="U52" s="118">
        <f>IFERROR(O52/Q52-1,"n/a")</f>
        <v>51.101457745420539</v>
      </c>
      <c r="V52" s="118">
        <f>IFERROR(O52/R52-1,"n/a")</f>
        <v>1408.9412562132852</v>
      </c>
      <c r="W52" s="119">
        <f>IFERROR(O52/S52-1,"n/a")</f>
        <v>0.26973817805064537</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38" t="s">
        <v>47</v>
      </c>
      <c r="G9" s="138"/>
      <c r="H9" s="138"/>
      <c r="I9" s="138"/>
      <c r="J9" s="138"/>
      <c r="K9" s="138"/>
      <c r="L9" s="138"/>
      <c r="M9" s="138"/>
      <c r="N9" s="139"/>
      <c r="O9" s="140" t="s">
        <v>49</v>
      </c>
      <c r="P9" s="138"/>
      <c r="Q9" s="138"/>
      <c r="R9" s="138"/>
      <c r="S9" s="138"/>
      <c r="T9" s="138"/>
      <c r="U9" s="138"/>
      <c r="V9" s="138"/>
      <c r="W9" s="139"/>
      <c r="X9" s="140" t="s">
        <v>57</v>
      </c>
      <c r="Y9" s="138"/>
      <c r="Z9" s="138"/>
      <c r="AA9" s="141"/>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1579293</v>
      </c>
      <c r="P23" s="68">
        <f>'Apr-23'!P23+'May-23'!G23</f>
        <v>352281</v>
      </c>
      <c r="Q23" s="68">
        <f>'Apr-23'!Q23+'May-23'!H23</f>
        <v>0</v>
      </c>
      <c r="R23" s="68">
        <f>'Apr-23'!R23+'May-23'!I23</f>
        <v>545974</v>
      </c>
      <c r="S23" s="68">
        <f>'Apr-23'!S23+'May-23'!J23</f>
        <v>1433000</v>
      </c>
      <c r="T23" s="64">
        <f>IFERROR(O23/P23-1,"n/a")</f>
        <v>3.483049043235372</v>
      </c>
      <c r="U23" s="64" t="str">
        <f>IFERROR(O23/Q23-1,"n/a")</f>
        <v>n/a</v>
      </c>
      <c r="V23" s="64">
        <f>IFERROR(O23/R23-1,"n/a")</f>
        <v>1.8926157655859068</v>
      </c>
      <c r="W23" s="60">
        <f>IFERROR(O23/S23-1,"n/a")</f>
        <v>0.10208862526168883</v>
      </c>
      <c r="X23" s="68">
        <v>2165161</v>
      </c>
      <c r="Y23" s="68">
        <v>465109</v>
      </c>
      <c r="Z23" s="70">
        <v>140552</v>
      </c>
      <c r="AA23" s="78">
        <v>2552942</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5.7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6.5"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4500804</v>
      </c>
      <c r="P28" s="76">
        <f t="shared" si="3"/>
        <v>1948769</v>
      </c>
      <c r="Q28" s="76">
        <f t="shared" si="3"/>
        <v>40586</v>
      </c>
      <c r="R28" s="76">
        <f t="shared" si="3"/>
        <v>1681724</v>
      </c>
      <c r="S28" s="76">
        <f t="shared" si="3"/>
        <v>4086639</v>
      </c>
      <c r="T28" s="67">
        <f>IFERROR(O28/P28-1,"n/a")</f>
        <v>1.3095626008008132</v>
      </c>
      <c r="U28" s="67">
        <f>IFERROR(O28/Q28-1,"n/a")</f>
        <v>109.89548120041394</v>
      </c>
      <c r="V28" s="67">
        <f>IFERROR(O28/R28-1,"n/a")</f>
        <v>1.6763036027314828</v>
      </c>
      <c r="W28" s="63">
        <f>IFERROR(O28/S28-1,"n/a")</f>
        <v>0.10134611841173147</v>
      </c>
      <c r="X28" s="76">
        <f>X14+X17+X20+X23+X26</f>
        <v>7626669</v>
      </c>
      <c r="Y28" s="47">
        <f t="shared" si="4"/>
        <v>1552483</v>
      </c>
      <c r="Z28" s="47">
        <f t="shared" si="4"/>
        <v>1314158</v>
      </c>
      <c r="AA28" s="81">
        <f t="shared" si="4"/>
        <v>9152531</v>
      </c>
      <c r="AB28" s="9"/>
      <c r="AC28" s="9"/>
    </row>
    <row r="29" spans="1:29"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38" t="str">
        <f>F9</f>
        <v>May</v>
      </c>
      <c r="G33" s="138"/>
      <c r="H33" s="138"/>
      <c r="I33" s="138"/>
      <c r="J33" s="138"/>
      <c r="K33" s="138"/>
      <c r="L33" s="138"/>
      <c r="M33" s="138"/>
      <c r="N33" s="139"/>
      <c r="O33" s="142" t="s">
        <v>121</v>
      </c>
      <c r="P33" s="143"/>
      <c r="Q33" s="143"/>
      <c r="R33" s="143"/>
      <c r="S33" s="143"/>
      <c r="T33" s="143"/>
      <c r="U33" s="143"/>
      <c r="V33" s="143"/>
      <c r="W33" s="144"/>
      <c r="X33" s="140" t="s">
        <v>58</v>
      </c>
      <c r="Y33" s="138"/>
      <c r="Z33" s="138"/>
      <c r="AA33" s="141"/>
    </row>
    <row r="34" spans="1:29">
      <c r="A34" s="9"/>
      <c r="B34" s="9"/>
      <c r="C34" s="29"/>
      <c r="D34" s="30"/>
      <c r="E34" s="30"/>
      <c r="F34" s="135"/>
      <c r="G34" s="136"/>
      <c r="H34" s="136"/>
      <c r="I34" s="136"/>
      <c r="J34" s="136"/>
      <c r="K34" s="136"/>
      <c r="L34" s="136"/>
      <c r="M34" s="136"/>
      <c r="N34" s="137"/>
      <c r="O34" s="135"/>
      <c r="P34" s="136"/>
      <c r="Q34" s="136"/>
      <c r="R34" s="136"/>
      <c r="S34" s="136"/>
      <c r="T34" s="136"/>
      <c r="U34" s="136"/>
      <c r="V34" s="136"/>
      <c r="W34" s="137"/>
      <c r="X34" s="135"/>
      <c r="Y34" s="136"/>
      <c r="Z34" s="136"/>
      <c r="AA34" s="137"/>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743019</v>
      </c>
      <c r="P47" s="74">
        <f>'Apr-23'!P47+'May-23'!G47</f>
        <v>283827</v>
      </c>
      <c r="Q47" s="74">
        <f>'Apr-23'!Q47+'May-23'!H47</f>
        <v>0</v>
      </c>
      <c r="R47" s="74">
        <f>'Apr-23'!R47+'May-23'!I47</f>
        <v>0</v>
      </c>
      <c r="S47" s="74">
        <f>'Apr-23'!S47+'May-23'!J47</f>
        <v>513185</v>
      </c>
      <c r="T47" s="120">
        <f>IFERROR(O47/P47-1,"n/a")</f>
        <v>1.6178587660793369</v>
      </c>
      <c r="U47" s="120" t="str">
        <f>IFERROR(O47/Q47-1,"n/a")</f>
        <v>n/a</v>
      </c>
      <c r="V47" s="120" t="str">
        <f>IFERROR(O47/R47-1,"n/a")</f>
        <v>n/a</v>
      </c>
      <c r="W47" s="121">
        <f>IFERROR(O47/S47-1,"n/a")</f>
        <v>0.44785798493720597</v>
      </c>
      <c r="X47" s="82">
        <v>2932981</v>
      </c>
      <c r="Y47" s="82">
        <v>533563</v>
      </c>
      <c r="Z47" s="84">
        <v>140552</v>
      </c>
      <c r="AA47" s="78">
        <v>2441594</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5.7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6.5"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2022445</v>
      </c>
      <c r="P52" s="76">
        <f t="shared" si="11"/>
        <v>1081064</v>
      </c>
      <c r="Q52" s="76">
        <f t="shared" si="11"/>
        <v>30483</v>
      </c>
      <c r="R52" s="76">
        <f t="shared" si="11"/>
        <v>0</v>
      </c>
      <c r="S52" s="76">
        <f t="shared" si="11"/>
        <v>1628862</v>
      </c>
      <c r="T52" s="67">
        <f>IFERROR(O52/P52-1,"n/a")</f>
        <v>0.8707911835006994</v>
      </c>
      <c r="U52" s="118">
        <f>IFERROR(O52/Q52-1,"n/a")</f>
        <v>65.346652232391818</v>
      </c>
      <c r="V52" s="118" t="str">
        <f>IFERROR(O52/R52-1,"n/a")</f>
        <v>n/a</v>
      </c>
      <c r="W52" s="119">
        <f>IFERROR(O52/S52-1,"n/a")</f>
        <v>0.24163065993313126</v>
      </c>
      <c r="X52" s="47">
        <f t="shared" si="12"/>
        <v>9237323</v>
      </c>
      <c r="Y52" s="47">
        <f t="shared" si="12"/>
        <v>2410085</v>
      </c>
      <c r="Z52" s="47">
        <f t="shared" si="12"/>
        <v>1324261</v>
      </c>
      <c r="AA52" s="81">
        <f>AA38+AA41+AA44+AA47+AA50</f>
        <v>8638971</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5" width="11" bestFit="1" customWidth="1"/>
    <col min="16"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38" t="s">
        <v>45</v>
      </c>
      <c r="G9" s="138"/>
      <c r="H9" s="138"/>
      <c r="I9" s="138"/>
      <c r="J9" s="138"/>
      <c r="K9" s="138"/>
      <c r="L9" s="138"/>
      <c r="M9" s="138"/>
      <c r="N9" s="139"/>
      <c r="O9" s="140" t="s">
        <v>46</v>
      </c>
      <c r="P9" s="138"/>
      <c r="Q9" s="138"/>
      <c r="R9" s="138"/>
      <c r="S9" s="138"/>
      <c r="T9" s="138"/>
      <c r="U9" s="138"/>
      <c r="V9" s="138"/>
      <c r="W9" s="139"/>
      <c r="X9" s="140" t="s">
        <v>57</v>
      </c>
      <c r="Y9" s="138"/>
      <c r="Z9" s="138"/>
      <c r="AA9" s="141"/>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c r="A23" s="9"/>
      <c r="B23" s="12"/>
      <c r="C23" s="33"/>
      <c r="D23" s="26" t="s">
        <v>11</v>
      </c>
      <c r="E23" s="32"/>
      <c r="F23" s="73">
        <v>352703</v>
      </c>
      <c r="G23" s="71">
        <v>115809</v>
      </c>
      <c r="H23" s="71">
        <v>0</v>
      </c>
      <c r="I23" s="71">
        <v>0</v>
      </c>
      <c r="J23" s="71">
        <v>212740</v>
      </c>
      <c r="K23" s="64">
        <f>IFERROR(F23/G23-1,"n/a")</f>
        <v>2.0455577718484745</v>
      </c>
      <c r="L23" s="64" t="str">
        <f t="shared" si="0"/>
        <v>n/a</v>
      </c>
      <c r="M23" s="64" t="str">
        <f>IFERROR(F23/I23-1,"n/a")</f>
        <v>n/a</v>
      </c>
      <c r="N23" s="60">
        <f t="shared" si="1"/>
        <v>0.65790636457647822</v>
      </c>
      <c r="O23" s="68">
        <f>'Mar-23'!O23+'Apr-23'!F23</f>
        <v>1188977</v>
      </c>
      <c r="P23" s="68">
        <f>'Mar-23'!P23+'Apr-23'!G23</f>
        <v>184263</v>
      </c>
      <c r="Q23" s="68">
        <f>'Mar-23'!Q23+'Apr-23'!H23</f>
        <v>0</v>
      </c>
      <c r="R23" s="68">
        <f>'Mar-23'!R23+'Apr-23'!I23</f>
        <v>545974</v>
      </c>
      <c r="S23" s="68">
        <f>'Mar-23'!S23+'Apr-23'!J23</f>
        <v>1132555</v>
      </c>
      <c r="T23" s="64">
        <f>IFERROR(O23/P23-1,"n/a")</f>
        <v>5.452608499807341</v>
      </c>
      <c r="U23" s="64" t="str">
        <f>IFERROR(O23/Q23-1,"n/a")</f>
        <v>n/a</v>
      </c>
      <c r="V23" s="64">
        <f>IFERROR(O23/R23-1,"n/a")</f>
        <v>1.1777172539351692</v>
      </c>
      <c r="W23" s="60">
        <f>IFERROR(O23/S23-1,"n/a")</f>
        <v>4.981833111857692E-2</v>
      </c>
      <c r="X23" s="68">
        <v>2165161</v>
      </c>
      <c r="Y23" s="68">
        <v>465109</v>
      </c>
      <c r="Z23" s="70">
        <v>140552</v>
      </c>
      <c r="AA23" s="78">
        <v>2552942</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5.7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6.5" thickTop="1" thickBot="1">
      <c r="A28" s="9"/>
      <c r="B28" s="12"/>
      <c r="C28" s="38" t="s">
        <v>13</v>
      </c>
      <c r="D28" s="39"/>
      <c r="E28" s="40"/>
      <c r="F28" s="76">
        <f t="shared" si="2"/>
        <v>978362</v>
      </c>
      <c r="G28" s="76">
        <f t="shared" si="2"/>
        <v>507465</v>
      </c>
      <c r="H28" s="76">
        <f t="shared" si="2"/>
        <v>6002</v>
      </c>
      <c r="I28" s="76">
        <f t="shared" si="2"/>
        <v>0</v>
      </c>
      <c r="J28" s="76">
        <f t="shared" si="2"/>
        <v>791238</v>
      </c>
      <c r="K28" s="67">
        <f>IFERROR(F28/G28-1,"n/a")</f>
        <v>0.9279398579212359</v>
      </c>
      <c r="L28" s="67">
        <f t="shared" si="0"/>
        <v>162.00599800066644</v>
      </c>
      <c r="M28" s="67" t="str">
        <f>IFERROR(F28/I28-1,"n/a")</f>
        <v>n/a</v>
      </c>
      <c r="N28" s="63">
        <f t="shared" si="1"/>
        <v>0.23649521382946714</v>
      </c>
      <c r="O28" s="76">
        <f t="shared" si="3"/>
        <v>3456721</v>
      </c>
      <c r="P28" s="76">
        <f t="shared" si="3"/>
        <v>1375170</v>
      </c>
      <c r="Q28" s="76">
        <f t="shared" si="3"/>
        <v>16105</v>
      </c>
      <c r="R28" s="76">
        <f t="shared" si="3"/>
        <v>1681724</v>
      </c>
      <c r="S28" s="76">
        <f t="shared" si="3"/>
        <v>3249015</v>
      </c>
      <c r="T28" s="67">
        <f>IFERROR(O28/P28-1,"n/a")</f>
        <v>1.5136681283041371</v>
      </c>
      <c r="U28" s="67">
        <f>IFERROR(O28/Q28-1,"n/a")</f>
        <v>213.63651040049675</v>
      </c>
      <c r="V28" s="67">
        <f>IFERROR(O28/R28-1,"n/a")</f>
        <v>1.0554627275343638</v>
      </c>
      <c r="W28" s="63">
        <f>IFERROR(O28/S28-1,"n/a")</f>
        <v>6.3928913840040735E-2</v>
      </c>
      <c r="X28" s="76">
        <f>X14+X17+X20+X23+X26</f>
        <v>7626669</v>
      </c>
      <c r="Y28" s="47">
        <f t="shared" si="4"/>
        <v>1552483</v>
      </c>
      <c r="Z28" s="47">
        <f t="shared" si="4"/>
        <v>1314158</v>
      </c>
      <c r="AA28" s="81">
        <f t="shared" si="4"/>
        <v>9152531</v>
      </c>
      <c r="AB28" s="9"/>
      <c r="AC28" s="9"/>
    </row>
    <row r="29" spans="1:29" ht="15.7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38" t="str">
        <f>F9</f>
        <v>April</v>
      </c>
      <c r="G33" s="138"/>
      <c r="H33" s="138"/>
      <c r="I33" s="138"/>
      <c r="J33" s="138"/>
      <c r="K33" s="138"/>
      <c r="L33" s="138"/>
      <c r="M33" s="138"/>
      <c r="N33" s="139"/>
      <c r="O33" s="142" t="s">
        <v>115</v>
      </c>
      <c r="P33" s="143"/>
      <c r="Q33" s="143"/>
      <c r="R33" s="143"/>
      <c r="S33" s="143"/>
      <c r="T33" s="143"/>
      <c r="U33" s="143"/>
      <c r="V33" s="143"/>
      <c r="W33" s="144"/>
      <c r="X33" s="140" t="s">
        <v>58</v>
      </c>
      <c r="Y33" s="138"/>
      <c r="Z33" s="138"/>
      <c r="AA33" s="141"/>
    </row>
    <row r="34" spans="1:29">
      <c r="A34" s="9"/>
      <c r="B34" s="9"/>
      <c r="C34" s="29"/>
      <c r="D34" s="30"/>
      <c r="E34" s="30"/>
      <c r="F34" s="135"/>
      <c r="G34" s="136"/>
      <c r="H34" s="136"/>
      <c r="I34" s="136"/>
      <c r="J34" s="136"/>
      <c r="K34" s="136"/>
      <c r="L34" s="136"/>
      <c r="M34" s="136"/>
      <c r="N34" s="137"/>
      <c r="O34" s="135"/>
      <c r="P34" s="136"/>
      <c r="Q34" s="136"/>
      <c r="R34" s="136"/>
      <c r="S34" s="136"/>
      <c r="T34" s="136"/>
      <c r="U34" s="136"/>
      <c r="V34" s="136"/>
      <c r="W34" s="137"/>
      <c r="X34" s="135"/>
      <c r="Y34" s="136"/>
      <c r="Z34" s="136"/>
      <c r="AA34" s="137"/>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c r="A47" s="9"/>
      <c r="B47" s="9"/>
      <c r="C47" s="33"/>
      <c r="D47" s="26" t="s">
        <v>11</v>
      </c>
      <c r="E47" s="32"/>
      <c r="F47" s="74">
        <f t="shared" si="11"/>
        <v>352703</v>
      </c>
      <c r="G47" s="74">
        <f t="shared" si="11"/>
        <v>115809</v>
      </c>
      <c r="H47" s="74">
        <f t="shared" si="11"/>
        <v>0</v>
      </c>
      <c r="I47" s="74">
        <f t="shared" si="11"/>
        <v>0</v>
      </c>
      <c r="J47" s="74">
        <f t="shared" si="11"/>
        <v>212740</v>
      </c>
      <c r="K47" s="64">
        <f>IFERROR(F47/G47-1,"n/a")</f>
        <v>2.0455577718484745</v>
      </c>
      <c r="L47" s="64" t="str">
        <f>IFERROR(F47/H47-1,"n/a")</f>
        <v>n/a</v>
      </c>
      <c r="M47" s="64" t="str">
        <f>IFERROR(F47/I47-1,"n/a")</f>
        <v>n/a</v>
      </c>
      <c r="N47" s="60">
        <f>IFERROR(F47/J47-1,"n/a")</f>
        <v>0.65790636457647822</v>
      </c>
      <c r="O47" s="74">
        <f t="shared" si="12"/>
        <v>352703</v>
      </c>
      <c r="P47" s="74">
        <f t="shared" si="12"/>
        <v>115809</v>
      </c>
      <c r="Q47" s="74">
        <f t="shared" si="12"/>
        <v>0</v>
      </c>
      <c r="R47" s="74">
        <f t="shared" si="12"/>
        <v>0</v>
      </c>
      <c r="S47" s="74">
        <f t="shared" si="12"/>
        <v>212740</v>
      </c>
      <c r="T47" s="120">
        <f>IFERROR(O47/P47-1,"n/a")</f>
        <v>2.0455577718484745</v>
      </c>
      <c r="U47" s="120" t="str">
        <f>IFERROR(O47/Q47-1,"n/a")</f>
        <v>n/a</v>
      </c>
      <c r="V47" s="120" t="str">
        <f>IFERROR(O47/R47-1,"n/a")</f>
        <v>n/a</v>
      </c>
      <c r="W47" s="121">
        <f>IFERROR(O47/S47-1,"n/a")</f>
        <v>0.65790636457647822</v>
      </c>
      <c r="X47" s="82">
        <v>2932981</v>
      </c>
      <c r="Y47" s="82">
        <v>533563</v>
      </c>
      <c r="Z47" s="84">
        <v>140552</v>
      </c>
      <c r="AA47" s="78">
        <v>2441594</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5.7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6.5" thickTop="1" thickBot="1">
      <c r="C52" s="38" t="s">
        <v>13</v>
      </c>
      <c r="D52" s="39"/>
      <c r="E52" s="40"/>
      <c r="F52" s="76">
        <f>F38+F41+F44+F47+F50</f>
        <v>978362</v>
      </c>
      <c r="G52" s="76">
        <f t="shared" si="15"/>
        <v>507465</v>
      </c>
      <c r="H52" s="76">
        <f t="shared" si="15"/>
        <v>6002</v>
      </c>
      <c r="I52" s="76">
        <f t="shared" si="15"/>
        <v>0</v>
      </c>
      <c r="J52" s="76">
        <f t="shared" si="15"/>
        <v>791238</v>
      </c>
      <c r="K52" s="67">
        <f>IFERROR(F52/G52-1,"n/a")</f>
        <v>0.9279398579212359</v>
      </c>
      <c r="L52" s="67">
        <f>IFERROR(F52/H52-1,"n/a")</f>
        <v>162.00599800066644</v>
      </c>
      <c r="M52" s="67" t="str">
        <f>IFERROR(F52/I52-1,"n/a")</f>
        <v>n/a</v>
      </c>
      <c r="N52" s="63">
        <f>IFERROR(F52/J52-1,"n/a")</f>
        <v>0.23649521382946714</v>
      </c>
      <c r="O52" s="76">
        <f>O38+O41+O44+O47+O50</f>
        <v>978362</v>
      </c>
      <c r="P52" s="76">
        <f t="shared" si="16"/>
        <v>507465</v>
      </c>
      <c r="Q52" s="76">
        <f t="shared" si="16"/>
        <v>6002</v>
      </c>
      <c r="R52" s="76">
        <f t="shared" si="16"/>
        <v>0</v>
      </c>
      <c r="S52" s="76">
        <f t="shared" si="16"/>
        <v>791238</v>
      </c>
      <c r="T52" s="67">
        <f>IFERROR(O52/P52-1,"n/a")</f>
        <v>0.9279398579212359</v>
      </c>
      <c r="U52" s="118">
        <f>IFERROR(O52/Q52-1,"n/a")</f>
        <v>162.00599800066644</v>
      </c>
      <c r="V52" s="118" t="str">
        <f>IFERROR(O52/R52-1,"n/a")</f>
        <v>n/a</v>
      </c>
      <c r="W52" s="119">
        <f>IFERROR(O52/S52-1,"n/a")</f>
        <v>0.23649521382946714</v>
      </c>
      <c r="X52" s="47">
        <f t="shared" si="17"/>
        <v>9237323</v>
      </c>
      <c r="Y52" s="47">
        <f t="shared" si="17"/>
        <v>2410085</v>
      </c>
      <c r="Z52" s="47">
        <f t="shared" si="17"/>
        <v>1324261</v>
      </c>
      <c r="AA52" s="81">
        <f t="shared" si="17"/>
        <v>8638971</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4E44DC21-5D2A-4305-A2A7-F490BC89C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infopath/2007/PartnerControls"/>
    <ds:schemaRef ds:uri="http://purl.org/dc/dcmitype/"/>
    <ds:schemaRef ds:uri="http://schemas.openxmlformats.org/package/2006/metadata/core-properties"/>
    <ds:schemaRef ds:uri="http://purl.org/dc/terms/"/>
    <ds:schemaRef ds:uri="8cd7474e-1d48-42f1-a929-9fa835c241d5"/>
    <ds:schemaRef ds:uri="http://schemas.microsoft.com/office/2006/documentManagement/types"/>
    <ds:schemaRef ds:uri="http://purl.org/dc/elements/1.1/"/>
    <ds:schemaRef ds:uri="50acc271-0769-44fa-a07c-5c2dfce6e46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 </vt:lpstr>
      <vt:lpstr>Disclaimer</vt:lpstr>
      <vt:lpstr>Notes</vt:lpstr>
      <vt:lpstr>Occupancy_2023</vt:lpstr>
      <vt:lpstr>Traffic&gt;</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2023-08-17T11:41:08Z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